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Windows="1"/>
  <bookViews>
    <workbookView xWindow="-77" yWindow="51" windowWidth="16534" windowHeight="8216" tabRatio="586"/>
  </bookViews>
  <sheets>
    <sheet name="Лист3" sheetId="1" r:id="rId1"/>
  </sheets>
  <definedNames>
    <definedName name="_xlnm.Print_Titles" localSheetId="0">Лист3!$3:$6</definedName>
    <definedName name="_xlnm.Print_Area" localSheetId="0">Лист3!$A$1:$S$170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40" i="1" l="1"/>
  <c r="R166" i="1" l="1"/>
  <c r="R167" i="1" s="1"/>
  <c r="R160" i="1"/>
  <c r="R142" i="1"/>
  <c r="R123" i="1"/>
  <c r="U124" i="1"/>
  <c r="R121" i="1"/>
  <c r="R120" i="1"/>
  <c r="R115" i="1"/>
  <c r="R75" i="1"/>
  <c r="R76" i="1" s="1"/>
  <c r="R27" i="1"/>
</calcChain>
</file>

<file path=xl/sharedStrings.xml><?xml version="1.0" encoding="utf-8"?>
<sst xmlns="http://schemas.openxmlformats.org/spreadsheetml/2006/main" count="737" uniqueCount="452">
  <si>
    <t xml:space="preserve">Таблица № 4. Перечень аварийно-опасных участков (МКДТП) на дорожной сети Калужской области и мероприятия, запланированные для их ликвидации в 2019-2024 гг. </t>
  </si>
  <si>
    <t>№</t>
  </si>
  <si>
    <t>Код в СКДФ</t>
  </si>
  <si>
    <t xml:space="preserve">Наименование автомобильной дороги </t>
  </si>
  <si>
    <t>Адрес аварийно-опасного участка (МКДТП)</t>
  </si>
  <si>
    <t>Количество ДТП с пострадавшими в МКДТП в 2018 г., шт.</t>
  </si>
  <si>
    <r>
      <rPr>
        <sz val="11"/>
        <color rgb="FF000000"/>
        <rFont val="Times New Roman"/>
        <family val="1"/>
        <charset val="204"/>
      </rPr>
      <t>Условия и причины возникновения места концентрации ДТП, выявленные по результатам анализа сведений о ДТП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</si>
  <si>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Количество пострадавших в МКДТП в 2018 г., чел.</t>
  </si>
  <si>
    <r>
      <rPr>
        <sz val="11"/>
        <color rgb="FF000000"/>
        <rFont val="Times New Roman"/>
        <family val="1"/>
        <charset val="204"/>
      </rPr>
      <t>Коды недостатков транспортно-эксплуатационного состояния УДС в местах совершения ДТП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</si>
  <si>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rPr>
        <sz val="10"/>
        <rFont val="Times New Roman"/>
        <family val="1"/>
        <charset val="204"/>
      </rPr>
      <t>Мероприятия по ликвидации МКДТП</t>
    </r>
    <r>
      <rPr>
        <vertAlign val="superscript"/>
        <sz val="10"/>
        <rFont val="Times New Roman"/>
        <family val="1"/>
        <charset val="204"/>
      </rPr>
      <t>4</t>
    </r>
  </si>
  <si>
    <t>Примечания</t>
  </si>
  <si>
    <t>Начало (км+м)</t>
  </si>
  <si>
    <t>Конец (км+м)</t>
  </si>
  <si>
    <t>Всего</t>
  </si>
  <si>
    <t>В том числе с недостатками транспортно-эксплуатационного состояния УДС</t>
  </si>
  <si>
    <r>
      <rPr>
        <sz val="11"/>
        <color rgb="FF000000"/>
        <rFont val="Times New Roman"/>
        <family val="1"/>
        <charset val="204"/>
      </rPr>
      <t>По видам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</si>
  <si>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Погибло</t>
  </si>
  <si>
    <t>Ранено</t>
  </si>
  <si>
    <t>Адрес участка</t>
  </si>
  <si>
    <t>Вид работ</t>
  </si>
  <si>
    <t>Сроки проведения (месяц, год)</t>
  </si>
  <si>
    <t>Стоимость мероприятий</t>
  </si>
  <si>
    <t>Вид</t>
  </si>
  <si>
    <t>Количество</t>
  </si>
  <si>
    <t>тыс.руб.</t>
  </si>
  <si>
    <t>Раздел 1 - Сведения о МКДТП за 2018 год и запланированных мероприятий по их ликвидации</t>
  </si>
  <si>
    <t>Автомобильные дороги федерального значения</t>
  </si>
  <si>
    <t>М-3 "Украина"</t>
  </si>
  <si>
    <t>86+708</t>
  </si>
  <si>
    <t>87+009</t>
  </si>
  <si>
    <t xml:space="preserve">Ннесоблюдение дистанции, отсутствие горизонтальной дорожной разметки. </t>
  </si>
  <si>
    <t>Нанесение поперечных шумовых полос</t>
  </si>
  <si>
    <t>Стоимость определяется по результам конкурсных процедур</t>
  </si>
  <si>
    <t>89+499</t>
  </si>
  <si>
    <t>89+849</t>
  </si>
  <si>
    <t xml:space="preserve">Несоблюдение очередности проезда, отсутствие дорожных знаков, неисправное освещение </t>
  </si>
  <si>
    <t>15, 25</t>
  </si>
  <si>
    <t>Недостающие дорожные знаки были установлены в рамках первоочередных мер. Изменение режима работы светофорного объекта (введение промежуточного такта длительностью 8 сек.), нанесение поперечных шумовых полос из термопластичных материалов</t>
  </si>
  <si>
    <t xml:space="preserve">Стоимость определяется по результам конкурсных процедур </t>
  </si>
  <si>
    <t>90+850</t>
  </si>
  <si>
    <t>91+600</t>
  </si>
  <si>
    <r>
      <rPr>
        <sz val="11"/>
        <color rgb="FF000000"/>
        <rFont val="Calibri"/>
        <family val="2"/>
        <charset val="204"/>
      </rPr>
      <t>0</t>
    </r>
    <r>
      <rPr>
        <sz val="11"/>
        <color rgb="FFFF0000"/>
        <rFont val="Calibri"/>
        <family val="2"/>
        <charset val="204"/>
      </rPr>
      <t>**</t>
    </r>
  </si>
  <si>
    <t>Выезд на полосу встречного движения, в местах где это запрещено</t>
  </si>
  <si>
    <t>Установка осевых сигнальных столбиков (илии пешеходных ограждений), разделяющих транспортные потоки противоположных направлений</t>
  </si>
  <si>
    <t>М-3 "Украина"*</t>
  </si>
  <si>
    <t>102+950</t>
  </si>
  <si>
    <t>102+964</t>
  </si>
  <si>
    <t xml:space="preserve">Несоблюдение очередности проезда перекрестка, отсутствие горизонтальной дорожной разметки. </t>
  </si>
  <si>
    <t>Шумовая разметка,  устройство надземных пешеходных переходов</t>
  </si>
  <si>
    <t>103+150</t>
  </si>
  <si>
    <t>103+276</t>
  </si>
  <si>
    <t>Несоблюдение очередности проезда перекрестка</t>
  </si>
  <si>
    <t xml:space="preserve">  </t>
  </si>
  <si>
    <t>Координация режима работы светофорных объектов типа «зеленой волны»</t>
  </si>
  <si>
    <t>выполнено</t>
  </si>
  <si>
    <t>103+750</t>
  </si>
  <si>
    <t xml:space="preserve"> Несоблюдение очередности проезда перекрестка</t>
  </si>
  <si>
    <t xml:space="preserve">Шумовая разметка, устройство надземных пешеходные переходов </t>
  </si>
  <si>
    <t>105+562</t>
  </si>
  <si>
    <t>105+750</t>
  </si>
  <si>
    <t xml:space="preserve">Несоблюдение очередности проезда перекрестка, нарушение правил проезда пешеходного перехода, отсутствие горизонтальной дорожной разметки. </t>
  </si>
  <si>
    <t>8, 8</t>
  </si>
  <si>
    <t>Установка над проезжей частью дорожных знаков 5.15.2 «Направление движения по полосе» с нанесением горизонтальной дорожной разметки 1.18. Установлена камера фото-, видеофиксации нарушений проезда перекрестка</t>
  </si>
  <si>
    <t xml:space="preserve">Стоимость определяется по результам конкурсных процедур. </t>
  </si>
  <si>
    <t>106+860</t>
  </si>
  <si>
    <t>106+903</t>
  </si>
  <si>
    <t>Стротельство транспортной развязки в разных уровнях</t>
  </si>
  <si>
    <t>2020-2022</t>
  </si>
  <si>
    <t>А-130 "Москва-Малоярославец-Рославль"</t>
  </si>
  <si>
    <t>96+830</t>
  </si>
  <si>
    <t>97+197</t>
  </si>
  <si>
    <t>Выезд на полосу встречного движения в месте, где это не запрещено, несоблюдение дистанции</t>
  </si>
  <si>
    <t>Ремонт автодороги с нанесением горизонтальной дорожной разметки</t>
  </si>
  <si>
    <t>98+198</t>
  </si>
  <si>
    <t>98+510</t>
  </si>
  <si>
    <t>А-130 "Москва-Малоярославец-Рославль"*</t>
  </si>
  <si>
    <t>120+750</t>
  </si>
  <si>
    <t>120+798</t>
  </si>
  <si>
    <t xml:space="preserve">Нарушение правил проезда пешеходного перехода, отсутствие горизонтальной дорожной разметки. </t>
  </si>
  <si>
    <t>Комплексное обустройство пешеходного перехода с установкой над проезжей  частью дорожного знака 5.19.1 (2) "Пешеходный переход"</t>
  </si>
  <si>
    <t xml:space="preserve">Стоимость указана ориентировочно. </t>
  </si>
  <si>
    <t xml:space="preserve"> Соединительная дорога между А-101 и М 3 у г. Малоярославца*</t>
  </si>
  <si>
    <t>5+850</t>
  </si>
  <si>
    <t>6+000</t>
  </si>
  <si>
    <t>Отсутствие дорожных знаков</t>
  </si>
  <si>
    <t>15, 15, 15</t>
  </si>
  <si>
    <t xml:space="preserve">Недостающие дорожные знаки были установлены в рамках первоочередных мер. Устройство искуственного электроосвещения. </t>
  </si>
  <si>
    <t>2020-2021</t>
  </si>
  <si>
    <t>М-3  "Украина" Москва - Калуга - Брянск - граница с Украиной, подъезд к г. Калуге *</t>
  </si>
  <si>
    <t>3+504</t>
  </si>
  <si>
    <t>3+650</t>
  </si>
  <si>
    <t>Выезд на полосу встречного движения</t>
  </si>
  <si>
    <t>Установка тросового ограждения</t>
  </si>
  <si>
    <t>8+800</t>
  </si>
  <si>
    <t>9+800</t>
  </si>
  <si>
    <t>Несоблюдение очередности  проезда перекрестка</t>
  </si>
  <si>
    <t>Установка светофорного объекта</t>
  </si>
  <si>
    <t>2019-2020</t>
  </si>
  <si>
    <t>ИТОГО</t>
  </si>
  <si>
    <t>Автомобильные дороги регионального и межмуниципального значения</t>
  </si>
  <si>
    <t>Калуга-Ферзиково-Таруса-Серпухов</t>
  </si>
  <si>
    <t>81+200</t>
  </si>
  <si>
    <t>82+055</t>
  </si>
  <si>
    <t>Не соответствие скорости конкретным условиям движения</t>
  </si>
  <si>
    <t>Установка дополнительных дорожных знаков 3.24 «Ограничение максимальной скорости» (70км/час), 3.20 «Обгон запрещен», 2.4 «Уступите дорогу», 2.3.3 и 2.3.2 «Примыкание второстепенной дороги», 1.34.1 и 1.34.2 «Направление поворота»; установка специальных предупреждающих щитов «Внимание, аварийный участок!»; замена поврежденных элементов краевого барьерного ограждения; - ремонт покрытия проезжей части, ликвидация съездов, не предусмотренных Паспортом автодороги, досыпка и планировка обочин</t>
  </si>
  <si>
    <r>
      <rPr>
        <sz val="10"/>
        <rFont val="Times New Roman"/>
        <family val="1"/>
        <charset val="204"/>
      </rPr>
      <t xml:space="preserve">выполнено                   </t>
    </r>
    <r>
      <rPr>
        <sz val="10"/>
        <color rgb="FF00B0F0"/>
        <rFont val="Times New Roman"/>
        <family val="1"/>
        <charset val="204"/>
      </rPr>
      <t>(за счет средств предусмотренных на содержание автомобильных дорог регионального и межмуниципального значения)</t>
    </r>
  </si>
  <si>
    <t>Автомобильные дороги местного значения</t>
  </si>
  <si>
    <t>ул. Кирова (перекресток ул. Кирова - Ленина), г. Калуга*</t>
  </si>
  <si>
    <t xml:space="preserve">Несоблюдение очередности проезда; нарушение требований сигнала светофора; нарушение правил проезда пешеходного перехода; износ горизонтальной дорожной разметки </t>
  </si>
  <si>
    <t>8, 8, 8</t>
  </si>
  <si>
    <t>д.75 ул.Ленина</t>
  </si>
  <si>
    <t>д.77 ул.Ленина</t>
  </si>
  <si>
    <t>Установка дорожных знаков 5.19.1 (2) "Пешеходный переход", изображенные на щитах прямоугольной формы с лицевой поверхностью, выполненной световозвращающей алмазной пленкой желтого цвета</t>
  </si>
  <si>
    <t>Нанесение между линиями горизонтальной дорожной разметки 1.14.1 (2), краской желтого цвета по ГОСТ 32830-2014</t>
  </si>
  <si>
    <t>Снос деревьев на ул. Ленина в районе пересечения с ул.Кирова со стороны ул. Дзержинского и со стороны ул. Суворова</t>
  </si>
  <si>
    <t>ул. М. Жукова д. 19, г. Калуга*</t>
  </si>
  <si>
    <t>д. 19</t>
  </si>
  <si>
    <t xml:space="preserve">Нарушение правил проезда пешеходного перехода - 4; переход проезжей части вне пешеходного перехода, в зоне его видимости, износ горизонтальной дорожной разметки </t>
  </si>
  <si>
    <t xml:space="preserve">8, 8, 8 </t>
  </si>
  <si>
    <t>Установка дорожных знаков 3.24 (40 км/ч) "Ограничение максимальной скорости" на расстоянии не менее 50 км от пешеходного перехода</t>
  </si>
  <si>
    <t>Провести работы по установке  светофоров Т7 на нерегулируемом пешеходном переходе в районе д. 19 ул. М. Жукова</t>
  </si>
  <si>
    <t>ул. Московская от д. 270 до д. 282, г. Калуга*</t>
  </si>
  <si>
    <t>д. 270</t>
  </si>
  <si>
    <t>д. 282</t>
  </si>
  <si>
    <t xml:space="preserve">Неправильный выбор дистанции; выезд на полосу встречного движения, износ горизонтальной дорожной разметки </t>
  </si>
  <si>
    <t>Установка дорожных знаков 6.2 (50 км/ч) "Рекомендуемая скорость движения" в начале аварийного участка</t>
  </si>
  <si>
    <t>ул. Московская съезд с путепровода (д. 261), г. Калуга*</t>
  </si>
  <si>
    <t>д. 261</t>
  </si>
  <si>
    <t>Несоблюдение очередности проезда, износ горизонтальной дорожной разметки</t>
  </si>
  <si>
    <t>Установка дорожных знаков 6.16 "Стоп линия"</t>
  </si>
  <si>
    <t>Изменить режим работы светофорного объекта с применением отсечки</t>
  </si>
  <si>
    <t>Проведение работ на разработку ПСД по модернизации светофорного объекта с установкой дублирующих транспортных светофоров на консолях над проезжей частью ул. Московская</t>
  </si>
  <si>
    <t>Проведение СМР работ по модернизации светофорного объекта с установкой дублирующих транспортных светофоров на консолях над проезжей частью ул. Московская</t>
  </si>
  <si>
    <t>ул. Московская (перекресток ул. Московской - Азаровской), г. Калуга*</t>
  </si>
  <si>
    <t xml:space="preserve">Несоблюдение очередности проезда, износ горизонтальной дорожной разметки </t>
  </si>
  <si>
    <t>д. 289 а ул.Московская</t>
  </si>
  <si>
    <t>д. 291 ул.Московская</t>
  </si>
  <si>
    <t>Провести замену транспортных светофоров</t>
  </si>
  <si>
    <t>ул. Московская (ул. Московская от д. 19 до д. 12 ул. Звездной), г. Калуга*</t>
  </si>
  <si>
    <t xml:space="preserve">Ннеправильный выбор дистанции, износ горизонтальной дорожной разметки </t>
  </si>
  <si>
    <t>д. 19, ул.Звездная</t>
  </si>
  <si>
    <t>д. 12, ул.Звездная</t>
  </si>
  <si>
    <t>Запретить левые повороты на ул. Звездная через установку дорожных знаков 4.1.4 "Прямо и направо", нанести горизонтальную разметку 1.3 (осевая линия)</t>
  </si>
  <si>
    <t>2244446</t>
  </si>
  <si>
    <t>ул. Степана Разина (перекресток ул. Степана Разина -Тульской ), г. Калуга*</t>
  </si>
  <si>
    <t xml:space="preserve">Несоблюдение очередности проезда, износ горизонтальной дорожной разметки, отсутствие пешеходных ограждений </t>
  </si>
  <si>
    <t>8, 18</t>
  </si>
  <si>
    <t>д. 6 ул.Степана Разина</t>
  </si>
  <si>
    <t>д. 22 ул.Степана Разина</t>
  </si>
  <si>
    <t>Установка дорожных знаков 6.16 "Стоп линия". Недостающие пешеходные ограждения установлены в рамках первоочередных мер</t>
  </si>
  <si>
    <t>Разработка ПСД на реконструкцию светофорного объекта</t>
  </si>
  <si>
    <t>Будет выполнено в рамках мероприятий по устранению МКДТП за 2017 год</t>
  </si>
  <si>
    <t>СМР по реконструкции светофорного объекта</t>
  </si>
  <si>
    <t>Пересадка кустарника от перекрестка на 20м с целью повышения видимости</t>
  </si>
  <si>
    <t>Автомобильная дорога местного значения Р-132 "Калуга-Тула-Михайлов-Рязань", г. Калуга*</t>
  </si>
  <si>
    <t>2+463</t>
  </si>
  <si>
    <t>2+633</t>
  </si>
  <si>
    <t>Несоблюдение дистанции до вепереди едущего транспортного средства</t>
  </si>
  <si>
    <t>Установка дорожных знаков 1.8 "Светофорное регулирование" на щитах со световозвращающей флуоресцентной пленкой желтого цвета на подъездах к регулируемому пешеходному переходу на км 3 автодороги</t>
  </si>
  <si>
    <t>ул. Заводская (перекресток ул. Заводской - ул. Маяковского), г. Калуга*</t>
  </si>
  <si>
    <t xml:space="preserve"> Несоблюдение очередности проезда; нарушение требований сигнала светофора, износ горизонтальной дорожной разметки, отсутствие пешеходных ограждений, дефекты покрытия</t>
  </si>
  <si>
    <t>8, 18, 18, 2</t>
  </si>
  <si>
    <t>д. 15 ул.Заводская</t>
  </si>
  <si>
    <t>д. 20 ул.Заводская</t>
  </si>
  <si>
    <t xml:space="preserve">Установка недостающих дорожных знаков </t>
  </si>
  <si>
    <t>Увеличит время работы  светофора до 01 ч 00 мин.</t>
  </si>
  <si>
    <t>Установка ограничивающих пешеходных ограждений на перекрестке (260 м)</t>
  </si>
  <si>
    <t>ул.Гагарина (перекресток ул.Гагарина - ул. Академика Королева), г. Калуга*</t>
  </si>
  <si>
    <t xml:space="preserve">Нарушение правил проезда пешеходного перехода; пнесоблюдение очередности проезда, износ горизонтальной дорожной разметки </t>
  </si>
  <si>
    <t>д. 6А</t>
  </si>
  <si>
    <t>д. 23</t>
  </si>
  <si>
    <t>Установка ограничивающих пешеходных ограждений в соответствии с ГОСТ по четной стророне ул. Гагарина (в районе СОШ №6)</t>
  </si>
  <si>
    <t>Увеличение промежуточного такта в режиме светофорного объекта</t>
  </si>
  <si>
    <t>ул. Ленина (перекресток ул. Ленина - Суворова), г. Калуга*</t>
  </si>
  <si>
    <t xml:space="preserve">Нарушение требований сигнала светофора; износ горизонтальной дорожной разметки </t>
  </si>
  <si>
    <t>д. 60</t>
  </si>
  <si>
    <t>д. 62</t>
  </si>
  <si>
    <t>Изменить режим работы светофорного объекта с применением такта "Всем красный" - 2 сек.</t>
  </si>
  <si>
    <t>ул. Ленина (перекресток ул. Ленина - ул. Дзержинского-Луначарского), г. Калуга*</t>
  </si>
  <si>
    <t xml:space="preserve">Нарушение правил проезда пешеходного перехода; износ горизонтальной дорожной разметки </t>
  </si>
  <si>
    <t>8 ,8</t>
  </si>
  <si>
    <t>д.82 ул.Ленина</t>
  </si>
  <si>
    <t>д.83 ул.Ленина</t>
  </si>
  <si>
    <t>ул. Маршала Жукова (перекресток ул.Маршала Жукова - ул. Хрустальной), г. Калуга*</t>
  </si>
  <si>
    <t xml:space="preserve">Нарушение правил проезда пешеходного перехода </t>
  </si>
  <si>
    <t>д.53 ул.М.Жукова</t>
  </si>
  <si>
    <t>д.54 ул.М.Жукова</t>
  </si>
  <si>
    <t>Установка дорожных знаков 5.19.1 (2) "Пешеходный переход", изображенные на щитах прямоугольной формы с лицевой поверхностью, выполненной световозвращающей алмазной пленкой желтого цвета на перекрестке</t>
  </si>
  <si>
    <t>Разработка проекта на установку светофора Т7 на пещеходном переходе через ул. М. Жукова</t>
  </si>
  <si>
    <t>Установка светофора Т7 на пещеходном переходе через ул. М. Жукова</t>
  </si>
  <si>
    <t>ул.Телевизионная (перекресток ул.Телевизионной - ул. Билибина), г. Калуга*</t>
  </si>
  <si>
    <t xml:space="preserve">Несоблюдение очередности проезда, износ горизонтальной дорожной разметки, отсутствие дорожных знаков </t>
  </si>
  <si>
    <t>8, 15, 15</t>
  </si>
  <si>
    <t>д.9 ул.Телевизионная</t>
  </si>
  <si>
    <t>д.11 ул.Телевизионная</t>
  </si>
  <si>
    <t>Разработка проекта на модернизацию светофорного объекта. Недостающие дорожные знаки установлены в рамках первоочередных мер</t>
  </si>
  <si>
    <t>Модернизация светофорного объекта</t>
  </si>
  <si>
    <t>пр. Ленина, г. Обнинск*</t>
  </si>
  <si>
    <t>д. 132</t>
  </si>
  <si>
    <t>Нарушение правил проезда пешеходного перехода</t>
  </si>
  <si>
    <t>Установка дублирующих дорожных знаков 5.19.1, 5.19.2 "Пешеходный переход"</t>
  </si>
  <si>
    <t xml:space="preserve">      </t>
  </si>
  <si>
    <t>Несоблюдение очередности проезда перекрестка, нарушение правил проезда пешеходного перехода</t>
  </si>
  <si>
    <t>Установка состороны ул. Кутузова и выезда со двора в районе д. 88 по пр. Ленина дорожных знаков 4.1.2 "Движение направо"</t>
  </si>
  <si>
    <t>Установка дорожных знаков 4.1.4 "Движение прямо и направо", нанесение осевой разметки 1.1. "Сплошная линия разметки" по пр. Ленина на пересечении пр. Ленина - ул. Кутузова - выезда со двора в районе д.88 по пр. Денина</t>
  </si>
  <si>
    <t>ОБЩИЙ ИТОГ</t>
  </si>
  <si>
    <r>
      <rPr>
        <b/>
        <sz val="12"/>
        <color rgb="FF000000"/>
        <rFont val="Times New Roman"/>
        <family val="1"/>
        <charset val="204"/>
      </rPr>
      <t>Раздел 2 - Сведения о МКДТП, выявленных</t>
    </r>
    <r>
      <rPr>
        <b/>
        <sz val="12"/>
        <color rgb="FFFF0000"/>
        <rFont val="Times New Roman"/>
        <family val="1"/>
        <charset val="204"/>
      </rPr>
      <t xml:space="preserve"> за 2017 год </t>
    </r>
    <r>
      <rPr>
        <b/>
        <sz val="12"/>
        <color rgb="FF000000"/>
        <rFont val="Times New Roman"/>
        <family val="1"/>
        <charset val="204"/>
      </rPr>
      <t>реализации ПДД, и запланированных мероприятий по их ликвидации</t>
    </r>
  </si>
  <si>
    <t>М-3 "Украина*</t>
  </si>
  <si>
    <t>87+015</t>
  </si>
  <si>
    <t>87+116</t>
  </si>
  <si>
    <r>
      <rPr>
        <sz val="10"/>
        <color rgb="FF000000"/>
        <rFont val="Times New Roman"/>
        <family val="1"/>
        <charset val="204"/>
      </rPr>
      <t>0</t>
    </r>
    <r>
      <rPr>
        <sz val="10"/>
        <color rgb="FFFF0000"/>
        <rFont val="Times New Roman"/>
        <family val="1"/>
        <charset val="204"/>
      </rPr>
      <t>**</t>
    </r>
  </si>
  <si>
    <t>Отсутствие светофорного объекта и  перехода в разных уровнях</t>
  </si>
  <si>
    <t>65+200</t>
  </si>
  <si>
    <t>124+000</t>
  </si>
  <si>
    <t>Реконструкция участка км 65+200 - км 124+000 автомобильной дороги с доведением  до 1 категории с исключением пешеходных переходов и пересечений в одном уровне, светофорных объектов, установкой разделительного барьерного ограждения</t>
  </si>
  <si>
    <t>2019-2021 годы</t>
  </si>
  <si>
    <t>Сроки и стоимость указаны ориентировочно. В настоящее время идет корректировка проектной документации</t>
  </si>
  <si>
    <t>89+425</t>
  </si>
  <si>
    <t>89+850</t>
  </si>
  <si>
    <t>Несоблюдение правил ПДД, недостатки зимнего содержания автомобильной дороги</t>
  </si>
  <si>
    <t>15, 4</t>
  </si>
  <si>
    <t>92+240</t>
  </si>
  <si>
    <t>92+620</t>
  </si>
  <si>
    <t>Отсутствие светофорного объекта вызывного действия</t>
  </si>
  <si>
    <t>Устройство светофорного объекта (пешеходный) вызывного действия</t>
  </si>
  <si>
    <t>2018 год</t>
  </si>
  <si>
    <t>96+540</t>
  </si>
  <si>
    <t>96+600</t>
  </si>
  <si>
    <t xml:space="preserve">Отсутствие светофорного объекта,  несоблюдение правил ПДД </t>
  </si>
  <si>
    <t>98+619</t>
  </si>
  <si>
    <t>99+370</t>
  </si>
  <si>
    <t>106+904</t>
  </si>
  <si>
    <t>106+924</t>
  </si>
  <si>
    <t xml:space="preserve">Отсутствие светофорного объекта, несоблюдение правил ПДД </t>
  </si>
  <si>
    <t>А-130 "Москва-Малоярославец-Рославль" - граница с республикой Белоруссии*</t>
  </si>
  <si>
    <t>106+801</t>
  </si>
  <si>
    <t>107+490</t>
  </si>
  <si>
    <t>Несоблюдение очередности проезда перекрестка, несоблюдение дистанци до впереди едущего т/с, выезд на полосу встречного движения</t>
  </si>
  <si>
    <t>Ремонт автомобильной дороги, с установкой светофорного объекта расширением примыкания и установкой недостающих дорожных знаков</t>
  </si>
  <si>
    <t>В столбце 18 данной таблицы указана стоимость ремонта автомобильной дороги, в рамках которого предусмотрены мероприятия по ликвидации МКДТП</t>
  </si>
  <si>
    <t>161+200</t>
  </si>
  <si>
    <t>161+400</t>
  </si>
  <si>
    <t>Нарушение участниками Правил дорожного движения</t>
  </si>
  <si>
    <t>Установка дублирующих дорожных знаков</t>
  </si>
  <si>
    <t>Выполнено в 2017 году</t>
  </si>
  <si>
    <t>105+550</t>
  </si>
  <si>
    <t>105+700</t>
  </si>
  <si>
    <t>Ремонт автомобильной дороги с подсыпкой обочин</t>
  </si>
  <si>
    <t>2019 год</t>
  </si>
  <si>
    <t>А-108 "Мосовское большое кольцо (Брестско-Минский перегон)*</t>
  </si>
  <si>
    <t>9+495</t>
  </si>
  <si>
    <t>9+680</t>
  </si>
  <si>
    <t>Установка пешеходного светофора вызывного действия на км 9+650.
Установка пешеходного ограждения.</t>
  </si>
  <si>
    <t>Начальная стоимость работ в соответствии с программой</t>
  </si>
  <si>
    <t>24+370</t>
  </si>
  <si>
    <t>24+779</t>
  </si>
  <si>
    <t>Нанесение шумовых полос, снижение скоростного режима до 50 км/ч</t>
  </si>
  <si>
    <t>М-3 "Украина</t>
  </si>
  <si>
    <t>103+160</t>
  </si>
  <si>
    <t>103+171</t>
  </si>
  <si>
    <t>Несвоевременное обновление горизонтальной дорожной разметки</t>
  </si>
  <si>
    <t>105+490</t>
  </si>
  <si>
    <t>105+608</t>
  </si>
  <si>
    <t xml:space="preserve">Несоблюдение правил ПДД </t>
  </si>
  <si>
    <t>131+691</t>
  </si>
  <si>
    <t>131+750</t>
  </si>
  <si>
    <t>Устройство транспортной развязки</t>
  </si>
  <si>
    <t>2019-2021г.г.</t>
  </si>
  <si>
    <t>176+143</t>
  </si>
  <si>
    <t>176+600</t>
  </si>
  <si>
    <t>173+000</t>
  </si>
  <si>
    <t>194+000</t>
  </si>
  <si>
    <t xml:space="preserve">Завершена реконструкция участка км 173 - км 194 </t>
  </si>
  <si>
    <t xml:space="preserve"> декабрь
 2017 года</t>
  </si>
  <si>
    <t>176+700</t>
  </si>
  <si>
    <t>177+200</t>
  </si>
  <si>
    <t>182+320</t>
  </si>
  <si>
    <t>182+830</t>
  </si>
  <si>
    <t>184+320</t>
  </si>
  <si>
    <t>185+200</t>
  </si>
  <si>
    <t>188+100</t>
  </si>
  <si>
    <t>189+100</t>
  </si>
  <si>
    <t>190+900</t>
  </si>
  <si>
    <t>191+150</t>
  </si>
  <si>
    <t>15, 8</t>
  </si>
  <si>
    <t>126+230</t>
  </si>
  <si>
    <t>126+764</t>
  </si>
  <si>
    <t>Изменение схемы организации дорожного движения</t>
  </si>
  <si>
    <t>128+178</t>
  </si>
  <si>
    <t>128+549</t>
  </si>
  <si>
    <t>Подъезд к г. Калуга от М-3 "Украина"</t>
  </si>
  <si>
    <t>14+300</t>
  </si>
  <si>
    <t>14+500</t>
  </si>
  <si>
    <t>Капитальный ремонт автомобильной дороги</t>
  </si>
  <si>
    <t>В столбце 12 указана стоимость ремонта автомобильной дороги, в рамках которого предусмотрены мероприятия по ликвидации МКДТП</t>
  </si>
  <si>
    <t>10+320</t>
  </si>
  <si>
    <t>10+350</t>
  </si>
  <si>
    <t>8+850</t>
  </si>
  <si>
    <t>9+130</t>
  </si>
  <si>
    <t>«Брянск - Людиново - Киров - А - 101 Москва -Малоярославец – Рославль» - Сукремль*</t>
  </si>
  <si>
    <t>0+600</t>
  </si>
  <si>
    <t>1+000</t>
  </si>
  <si>
    <t>Внести изменения в ПОДД автодороги. 
Установить дорожные знаки 1.34.1, 1.34.2 «Направление поворота», 3.20 «Обгон запрещен», 6.2 «Рекомендуемая скорость», 1.11.1, 1.11.2 «Опасный поворот» специальные предупреждающие щиты «Внимание аварийный участок!»</t>
  </si>
  <si>
    <t>Вязьма-Калуга</t>
  </si>
  <si>
    <t>165+050</t>
  </si>
  <si>
    <t>165+900</t>
  </si>
  <si>
    <t xml:space="preserve">Отсутствует взаимосвязь между механизмами совершения ДТП </t>
  </si>
  <si>
    <t>Внести изменения в ПОДД автодороги. На 165км+050 установить дорожные знаки 5.23.2 «Начало населенного пункта», 5.24.2 «Конец населенного пункта», демонтировать дорожные знаки 5.23.2 «Начало населенного пункта», 5.24.2 «Конец населенного пункта» на 166км+614м. Установить недостающие дорожные знаки в соответствие с ПОДД.</t>
  </si>
  <si>
    <t>Калуга-Медынь</t>
  </si>
  <si>
    <t>18+350</t>
  </si>
  <si>
    <t>18+390</t>
  </si>
  <si>
    <t>Движение пешеходов вблизи пешеходного перехода, несоблюдение водителями ТС Правил дорожного движения</t>
  </si>
  <si>
    <t>Провести работы по обустройству подхода к пешеходному переходу (справа). Установить пешеходное ограждение на участке с 18км+390 по 18км+436м (слева).</t>
  </si>
  <si>
    <t>Автомобильные дороги местного значения (улицы)</t>
  </si>
  <si>
    <t xml:space="preserve">Перекресток автодорог по ул. Ленина – ул. Ф.Энгельса, г. Людиново </t>
  </si>
  <si>
    <t>Недостаточная читаемость дорожных знаков, перебои в работе светофорных объектов, отсутствие перильных пешеходных ограждений, плохая различимость разметки</t>
  </si>
  <si>
    <t xml:space="preserve"> </t>
  </si>
  <si>
    <t>8, 17</t>
  </si>
  <si>
    <t xml:space="preserve">Содержание дорожных знаков в читаемом виде, своевременная замена, ремонт стоек, обеспечение видимости. </t>
  </si>
  <si>
    <t>В рамках муниципального контракта замена пешеходных светофоров на светофоры со звуковым сопровождением.
Установка перильных пешеходных ограждений</t>
  </si>
  <si>
    <t>2019 -2020 годы</t>
  </si>
  <si>
    <t>Применение современных полимерных материалов при нанесении разметки пешеходных переходов.</t>
  </si>
  <si>
    <t xml:space="preserve">2019 год
</t>
  </si>
  <si>
    <t>Перекресток автодорог по ул. Маяковского – пер. Базарный, г. Людиново</t>
  </si>
  <si>
    <t>Перекресток ул.  Кирова – ул. Рылеева, г. Калуга*</t>
  </si>
  <si>
    <t>Темное время суток; не предоставление преимущества при проезде перекрестков; износ горизонтальной дорожной разметки; отсутствие д/з 5.19.1 над пр./ч.; отсутствие пешеходных ограждений</t>
  </si>
  <si>
    <t>8, 8, 15, 15, 18</t>
  </si>
  <si>
    <t>д.15 ул.Кирова</t>
  </si>
  <si>
    <t>д.22 ул.Кирова</t>
  </si>
  <si>
    <t xml:space="preserve">Нанести горизонтальную дорожную разметку 1.14 «Пешеходный переход» в сочетании белый-желтый цвет линии. </t>
  </si>
  <si>
    <t>Установить дорожные знаки 5.19 «Пешеходный переход на щитах желто-зеленого цвета.</t>
  </si>
  <si>
    <t>Установить дублирующие дорожные знаки 5.19.1 «Пешеходный переход» над проезжей частью ул. Рылеева, ул. Кирова.</t>
  </si>
  <si>
    <t>Установить ограничивающие пешеходные ограждения на радиусах закругления проезжей части ул. Кирова и ул. Рылеева.</t>
  </si>
  <si>
    <t>Перекресток ул. Московская – ул. Кубяка, г. Калуга</t>
  </si>
  <si>
    <t>Темное время суток; не предоставление преимущества при проезде перекрестков; износ горизонтальной дорожной разметки.</t>
  </si>
  <si>
    <t>Внести изменение в режим работы светофорного объекта на перекрестке, обеспечив бесконфликтный левый поворот с ул. Московской на ул. Кубяка.</t>
  </si>
  <si>
    <t>Перекресток ул. Рылеева – уд. Достоевского, г. Калуга*</t>
  </si>
  <si>
    <t>Не предоставление преимущества при проезде перекрестков; износ горизонтальной дорожной разметки; отсутствие д/з в необходимых местах.</t>
  </si>
  <si>
    <t>8, 15</t>
  </si>
  <si>
    <t>д.46 ул.Рылеева</t>
  </si>
  <si>
    <t>д.58 ул.Рылеева</t>
  </si>
  <si>
    <t xml:space="preserve">Провести работы по разработке проектной  документации и установить «Искусственные неровности» на ул. Рылеева перед пересечением с ул. Достоевского. </t>
  </si>
  <si>
    <t xml:space="preserve">Установить дорожный знак 5.19.1 (2) «Пешеходный переход» на ближней границе пешеходного перехода. </t>
  </si>
  <si>
    <t xml:space="preserve">2018 год
</t>
  </si>
  <si>
    <t>Перекресток ул. Тульская – ул. Ф.Энгельса, г. Калуга*</t>
  </si>
  <si>
    <t>Темное время суток; износ горизонтальной дорожной разметки; отсутствие д/з в необходимых местах; отсутствие пешеходных ограждений; дефекты дорожного покрытия</t>
  </si>
  <si>
    <t>8, 15, 18</t>
  </si>
  <si>
    <t>д.23 ул.Ф.Энгельса</t>
  </si>
  <si>
    <t>д.59 ул.Ф.Энгельса</t>
  </si>
  <si>
    <t>Установить дорожный знак 5.19.1 «Пешеходный переход» на ул. Тульская на ближней границе пешеходного перехода. Установка пешеходных ограждений исключена в связи с выдачей запрета на разрытие сетевой организацией</t>
  </si>
  <si>
    <t>2239304</t>
  </si>
  <si>
    <t>ул. Кирова, в районе д.78, г. Калуга</t>
  </si>
  <si>
    <t>д.78</t>
  </si>
  <si>
    <t>д. 79</t>
  </si>
  <si>
    <t>Темное время суток;  износ горизонтальной дорожной разметки.</t>
  </si>
  <si>
    <t>8, 24</t>
  </si>
  <si>
    <t>Провести работы по установке светофора типа «Т-7» и изменению геометрических параметров проезжей части ул. Кирова в месте расположения нерегулируемого пешеходного перехода в соответствии с разработанным проектом организации дорожного движения. В настоящее время указанные работы проведены.</t>
  </si>
  <si>
    <t>2240441</t>
  </si>
  <si>
    <t>ул. Зерновая на участке от д.17 до д.21, г. Калуга*</t>
  </si>
  <si>
    <t>д.17</t>
  </si>
  <si>
    <t>д.21</t>
  </si>
  <si>
    <t>Износ горизонтальной дорожной разметки.</t>
  </si>
  <si>
    <t>8, 8, 8, 8</t>
  </si>
  <si>
    <t>д.17 ул.Зерновая</t>
  </si>
  <si>
    <t>д.21 ул.Зерновая</t>
  </si>
  <si>
    <t>Провести работы по реконструкции участка с приведением в соответствие геометрических параметров проезжей части и реализации проекта организации дорожного движения на ул. Зерновая.</t>
  </si>
  <si>
    <t>Выполнено в рамках ремонта а/д</t>
  </si>
  <si>
    <t>Перекресток ул.  Степана Разина — ул. Тульская, г. Калуга*</t>
  </si>
  <si>
    <t>Темное время суток; не предоставление преимущества при проезде перекрестков; износ горизонтальной дорожной разметки; отсутствие д/з в необходимых местах; отсутствие пешеходных ограждений</t>
  </si>
  <si>
    <t>д.6 ул.Степана Разина</t>
  </si>
  <si>
    <t>д.22 ул.Степана Разина</t>
  </si>
  <si>
    <t>Провести работы по реконструкции перекрестка - продлить пешеходный бульвар, обустроить пешеходные подходы через ул.Степана Разина по нечетной стороне ул.Тульская, установить светофоры, дорожные знаки и ограждения в соответствии с ГОСТ Р 52289-2004, с учетом разработанной центром организации дорожного движения схемы.
Установить дорожный 5.19.1 «Пешеходный переход» на ул.Тульская, на ближней границе пешеходного перехода.</t>
  </si>
  <si>
    <t>2019-2020 годы</t>
  </si>
  <si>
    <t>2246199</t>
  </si>
  <si>
    <t>ул. Советская, д.6, г. Калуга*</t>
  </si>
  <si>
    <t>д.6</t>
  </si>
  <si>
    <t>д. 6</t>
  </si>
  <si>
    <t>Темное время суток; износ горизонтальной дорожной разметки; плохая видимость дорожных знаков.</t>
  </si>
  <si>
    <t>8, 16, 24</t>
  </si>
  <si>
    <t>д.3 ул.Советская</t>
  </si>
  <si>
    <t>д.6 ул.Советская</t>
  </si>
  <si>
    <t>Провести работы по реконструкции регулируемого пешеходного перехода -  обеспечить размещение пешеходного перехода и пешеходных подходов вне границ существующих проездов (в районе домов № 5 и №6).
Установить светофоры вызывного действия, дорожные знаки и ограждения в соответствии с ГОСТ Р 52289-2004.
Обустройство тротуара по четной стороне в районе производственной базы (д.12 по ул. Советская).
Размещение и обустройство остановок общественного транспорта с учетом места расположения регулируемого пешеходного перехода, в соответствии с ГОСТ Р 52766-2007 «Дороги автомобильные общего пользования. Элементы обустройства, общие  требования».</t>
  </si>
  <si>
    <t>2020 год</t>
  </si>
  <si>
    <t>Перекресток ул.  Ленина – ул. Баррикад, г. Калуга*</t>
  </si>
  <si>
    <t>д.60 ул.Ленина</t>
  </si>
  <si>
    <t>д.62 ул.Ленина</t>
  </si>
  <si>
    <t xml:space="preserve">Провести работы по реконструкции перекрестка, обеспечив обустройство пешеходных переходов в начале радиусов закругления проезжей части ул. Ленина и  ул. Баррикад. </t>
  </si>
  <si>
    <t>2238840</t>
  </si>
  <si>
    <t>ул. Телевизионная, в районе д.26, г. Калуга</t>
  </si>
  <si>
    <t>д.26</t>
  </si>
  <si>
    <t>Темное время суток; попутное направление т/с; повреждение дорожного покрытия; износ горизонтальной дорожной разметки.</t>
  </si>
  <si>
    <t>Сопутствующими условиями совершения ДТП на указанном участке являлось повреждение (провал) дорожного покрытия проезжей части в районе д.26. После  проведения работ по ремонту дорожного покрытия, ДТП на указанном участке не зарегистрировано.</t>
  </si>
  <si>
    <t>2239212</t>
  </si>
  <si>
    <t>ул. Московская от д.12 до д.19 по ул. Звездная, г. Калуга*</t>
  </si>
  <si>
    <t>д. 12</t>
  </si>
  <si>
    <t>д.19</t>
  </si>
  <si>
    <t>Попутное направление т/с; износ горизонтальной дорожной разметки; неудовлетворительное состояние обочин</t>
  </si>
  <si>
    <t>7, 8</t>
  </si>
  <si>
    <t>Запретить левый поворот (разворот) в районе выезда с ул. Звездная на ул. Московская, установить соответствующие дорожные знаки, нанести горизонтальную дорожную разметку 1.3. (осевая линия). 2018-2019 годы</t>
  </si>
  <si>
    <t>2018-2019 годы</t>
  </si>
  <si>
    <t>д.19 ул.Звездная</t>
  </si>
  <si>
    <t>д.12 ул.Звездная</t>
  </si>
  <si>
    <t>2242417</t>
  </si>
  <si>
    <t>ул. Луначарского, в районе д.38, г. Калуга</t>
  </si>
  <si>
    <t>д.38</t>
  </si>
  <si>
    <t>д. 38</t>
  </si>
  <si>
    <t>Темное время суток; износ горизонтальной дорожной разметки.</t>
  </si>
  <si>
    <t>Провести работы по сносу (обрезке) дерева, ограничивающего видимость в районе д.51 ул. Луначарского.</t>
  </si>
  <si>
    <t>Установить ограничивающие пешеходные ограждения у нерегулируемого пешеходного перехода и в районе д.45 ул. Луначарского для исключения несанкционированного выхода пешеходов на проезжую часть.</t>
  </si>
  <si>
    <t>2239592</t>
  </si>
  <si>
    <t>ул. Жукова на участке от д.18 до д. 24, г. Калуга*</t>
  </si>
  <si>
    <t>д. 18</t>
  </si>
  <si>
    <t>д.24</t>
  </si>
  <si>
    <t>Темное время суток; попутное направление т/с; износ горизонтальной дорожной разметки.</t>
  </si>
  <si>
    <t xml:space="preserve"> 8, 24</t>
  </si>
  <si>
    <t>д.18 ул.М.Жукова</t>
  </si>
  <si>
    <t>д.24 ул.М.Жукова</t>
  </si>
  <si>
    <t>Провести работы по разработке проектной документации и установке светофоров типа «Т-7» на нерегулируемом пешеходном переходе в районе д.19 (оптовая база) ул. М. Жукова.</t>
  </si>
  <si>
    <t>Перекресток ул. Московская — ул. Суворова, г. Калуга*</t>
  </si>
  <si>
    <t>Темное время суток; не предоставление преимущества при проезде перекрестков; износ горизонтальной дорожной разметки; отсутствие д/з в необходимых местах.</t>
  </si>
  <si>
    <t>8, 15, 24</t>
  </si>
  <si>
    <t>д.48 ул.Московская</t>
  </si>
  <si>
    <t>д.52 ул.Московская</t>
  </si>
  <si>
    <t xml:space="preserve">Провести работы по реконструкции перекрестка, обеспечив обустройство пешеходных переходов в начале радиусов закругления проезжей части ул. Московская и  ул. Суворова. </t>
  </si>
  <si>
    <t>ул. Ленина в районе д.27, г. Калуга*</t>
  </si>
  <si>
    <t>д.27</t>
  </si>
  <si>
    <t>Темное время суток;  износ горизонтальной дорожной разметки; отсутствие дорожных знаков 5.19.1 над проезжей частью.</t>
  </si>
  <si>
    <t>д.27 ул.Ленина</t>
  </si>
  <si>
    <t>д.30 ул.Ленина</t>
  </si>
  <si>
    <t>Согласно плана мероприятий по обеспечению безопасности дорожного движения на 2018 год предусмотрена разработка проектной документации на размещение светофорного объекта вызывного действия на пешеходном переходе по указанному адресу.</t>
  </si>
  <si>
    <t>Перекресток ул. Рылеева – ул. Суворова, г. Калуга</t>
  </si>
  <si>
    <t>Темное время суток; не предоставление преимущества при проезде перекрестков; износ горизонтальной дорожной разметки; отсутствие дорожных знаков в необходимых местах.</t>
  </si>
  <si>
    <t xml:space="preserve">Внести изменение в режим работы светофорного объекта.
Обеспечить включение дополнительной секции светофора для поворота направо совместно с основным зеленым сигналом светофора.  </t>
  </si>
  <si>
    <t>ул. Грабцевское шоссе от ул. К.Либкнехта до АЗС «ТНК» (район «Городского рынка») , г. Калуга*</t>
  </si>
  <si>
    <t>ул. К.Либкнехта</t>
  </si>
  <si>
    <t>АЗС «ТНК»</t>
  </si>
  <si>
    <t>д.22а ул.Грабцевское шоссе</t>
  </si>
  <si>
    <t>д.31 ул.Грабцевское шоссе</t>
  </si>
  <si>
    <t>Обеспечить реализацию разработанного проекта реконструкции и организации дорожного движения всего транспортного узла.</t>
  </si>
  <si>
    <t>2238324</t>
  </si>
  <si>
    <t>ул. Курчатова от д.22 до д.18а, г. Обнинск</t>
  </si>
  <si>
    <t>д.22</t>
  </si>
  <si>
    <t>д.18</t>
  </si>
  <si>
    <t>Нарушение участниками Правил дорожного движения, выход пешеходов на проезжую часть в неустановленном месте</t>
  </si>
  <si>
    <t xml:space="preserve">Установить дополнительного пешеходного ограждения от несанкционированного выхода пешеходов на дорогу.
</t>
  </si>
  <si>
    <t>Перекресток ул. Курчатова - ул. Королева, г. Обнинск</t>
  </si>
  <si>
    <t>Нарушение участниками Правил дорожного движения, стоянка транспортных средств в неположенном месте</t>
  </si>
  <si>
    <t>Установить дополнительные дорожные знаки: дорожный знак 2.5 «движение без остановки запрещено», 1.33 «прочие опасности», 4.1.4 «движение прямо и направо», 3.24. «ограничение максимальной скорости 40».</t>
  </si>
  <si>
    <t>* автомобильные дороги входящие в состав городской агломерации "Калужская агломерация"</t>
  </si>
  <si>
    <t>** в карточка учета ДТП недостатки транспортно-эксплуатационного состояния отсутствуютт, сведения об обстоятельствах и причинах (которые могли способствовать ДТП), выявленные при обследовании МК ДТП, указаны в гр. 10</t>
  </si>
  <si>
    <t>д. 40</t>
  </si>
  <si>
    <t>д.63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</si>
</sst>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8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rgb="FF00B0F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11"/>
      <color rgb="FFFF3333"/>
      <name val="Calibri"/>
      <family val="2"/>
      <charset val="204"/>
    </font>
    <font>
      <sz val="10"/>
      <color rgb="FFFF3333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FF333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CE6F2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999FF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7" fillId="0" borderId="0"/>
  </cellStyleXfs>
  <cellXfs count="1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2" fontId="13" fillId="5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1" fillId="0" borderId="0" xfId="0" applyFont="1"/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 wrapText="1"/>
    </xf>
    <xf numFmtId="4" fontId="21" fillId="0" borderId="0" xfId="0" applyNumberFormat="1" applyFont="1"/>
    <xf numFmtId="4" fontId="7" fillId="4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0" fontId="0" fillId="0" borderId="0" xfId="0"/>
    <xf numFmtId="1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1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windowProtection="1" tabSelected="1" view="pageBreakPreview" topLeftCell="I1" zoomScale="90" zoomScaleNormal="100" zoomScalePageLayoutView="90" workbookViewId="0">
      <pane ySplit="6" topLeftCell="A52" activePane="bottomLeft" state="frozen"/>
      <selection pane="bottomLeft" activeCell="P56" sqref="P56"/>
    </sheetView>
  </sheetViews>
  <sheetFormatPr defaultRowHeight="14.8" x14ac:dyDescent="0.3"/>
  <cols>
    <col min="1" max="1" width="4"/>
    <col min="2" max="2" width="8.5546875"/>
    <col min="3" max="3" width="22"/>
    <col min="4" max="4" width="7.88671875"/>
    <col min="5" max="5" width="7.6640625"/>
    <col min="6" max="6" width="6.5546875"/>
    <col min="7" max="7" width="15.88671875"/>
    <col min="8" max="8" width="6.88671875"/>
    <col min="9" max="9" width="8.5546875"/>
    <col min="10" max="10" width="25.6640625"/>
    <col min="11" max="11" width="10.109375"/>
    <col min="12" max="12" width="8.5546875"/>
    <col min="13" max="13" width="14.33203125"/>
    <col min="14" max="14" width="8.33203125"/>
    <col min="15" max="15" width="7.88671875"/>
    <col min="16" max="16" width="35"/>
    <col min="17" max="17" width="10.5546875" style="1"/>
    <col min="18" max="18" width="16.44140625" style="1"/>
    <col min="19" max="19" width="23.33203125"/>
    <col min="20" max="1025" width="8.5546875"/>
  </cols>
  <sheetData>
    <row r="1" spans="1:19" ht="20.6" customHeight="1" x14ac:dyDescent="0.3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12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2"/>
    </row>
    <row r="3" spans="1:19" ht="47.6" customHeight="1" x14ac:dyDescent="0.3">
      <c r="A3" s="137" t="s">
        <v>1</v>
      </c>
      <c r="B3" s="138" t="s">
        <v>2</v>
      </c>
      <c r="C3" s="138" t="s">
        <v>3</v>
      </c>
      <c r="D3" s="138" t="s">
        <v>4</v>
      </c>
      <c r="E3" s="138"/>
      <c r="F3" s="138" t="s">
        <v>5</v>
      </c>
      <c r="G3" s="138"/>
      <c r="H3" s="138"/>
      <c r="I3" s="138"/>
      <c r="J3" s="138" t="s">
        <v>6</v>
      </c>
      <c r="K3" s="114" t="s">
        <v>7</v>
      </c>
      <c r="L3" s="114"/>
      <c r="M3" s="138" t="s">
        <v>8</v>
      </c>
      <c r="N3" s="116" t="s">
        <v>9</v>
      </c>
      <c r="O3" s="116"/>
      <c r="P3" s="116"/>
      <c r="Q3" s="116"/>
      <c r="R3" s="116"/>
      <c r="S3" s="138" t="s">
        <v>10</v>
      </c>
    </row>
    <row r="4" spans="1:19" ht="31.5" customHeight="1" x14ac:dyDescent="0.3">
      <c r="A4" s="137"/>
      <c r="B4" s="138"/>
      <c r="C4" s="138"/>
      <c r="D4" s="139" t="s">
        <v>11</v>
      </c>
      <c r="E4" s="139" t="s">
        <v>12</v>
      </c>
      <c r="F4" s="138" t="s">
        <v>13</v>
      </c>
      <c r="G4" s="138" t="s">
        <v>14</v>
      </c>
      <c r="H4" s="137" t="s">
        <v>15</v>
      </c>
      <c r="I4" s="137"/>
      <c r="J4" s="138"/>
      <c r="K4" s="138" t="s">
        <v>16</v>
      </c>
      <c r="L4" s="138" t="s">
        <v>17</v>
      </c>
      <c r="M4" s="138"/>
      <c r="N4" s="139" t="s">
        <v>18</v>
      </c>
      <c r="O4" s="139"/>
      <c r="P4" s="139" t="s">
        <v>19</v>
      </c>
      <c r="Q4" s="140" t="s">
        <v>20</v>
      </c>
      <c r="R4" s="7" t="s">
        <v>21</v>
      </c>
      <c r="S4" s="138"/>
    </row>
    <row r="5" spans="1:19" ht="41.8" customHeight="1" x14ac:dyDescent="0.3">
      <c r="A5" s="137"/>
      <c r="B5" s="138"/>
      <c r="C5" s="138"/>
      <c r="D5" s="139"/>
      <c r="E5" s="139"/>
      <c r="F5" s="138"/>
      <c r="G5" s="138"/>
      <c r="H5" s="5" t="s">
        <v>22</v>
      </c>
      <c r="I5" s="5" t="s">
        <v>23</v>
      </c>
      <c r="J5" s="138"/>
      <c r="K5" s="138"/>
      <c r="L5" s="138"/>
      <c r="M5" s="138"/>
      <c r="N5" s="8" t="s">
        <v>11</v>
      </c>
      <c r="O5" s="8" t="s">
        <v>12</v>
      </c>
      <c r="P5" s="139"/>
      <c r="Q5" s="140"/>
      <c r="R5" s="9" t="s">
        <v>24</v>
      </c>
      <c r="S5" s="138"/>
    </row>
    <row r="6" spans="1:19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4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4">
        <v>13</v>
      </c>
      <c r="N6" s="5">
        <v>14</v>
      </c>
      <c r="O6" s="5">
        <v>15</v>
      </c>
      <c r="P6" s="5">
        <v>16</v>
      </c>
      <c r="Q6" s="10">
        <v>17</v>
      </c>
      <c r="R6" s="10">
        <v>18</v>
      </c>
      <c r="S6" s="4">
        <v>19</v>
      </c>
    </row>
    <row r="7" spans="1:19" ht="28.3" hidden="1" customHeight="1" x14ac:dyDescent="0.3">
      <c r="A7" s="112" t="s">
        <v>25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ht="31.5" hidden="1" customHeight="1" x14ac:dyDescent="0.3">
      <c r="A8" s="112" t="s">
        <v>26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21.25" hidden="1" customHeight="1" x14ac:dyDescent="0.3">
      <c r="A9" s="129">
        <v>1</v>
      </c>
      <c r="B9" s="132">
        <v>89869</v>
      </c>
      <c r="C9" s="135" t="s">
        <v>27</v>
      </c>
      <c r="D9" s="135" t="s">
        <v>28</v>
      </c>
      <c r="E9" s="135" t="s">
        <v>29</v>
      </c>
      <c r="F9" s="129">
        <v>4</v>
      </c>
      <c r="G9" s="129">
        <v>1</v>
      </c>
      <c r="H9" s="11">
        <v>1</v>
      </c>
      <c r="I9" s="11">
        <v>3</v>
      </c>
      <c r="J9" s="114" t="s">
        <v>30</v>
      </c>
      <c r="K9" s="129">
        <v>1</v>
      </c>
      <c r="L9" s="129">
        <v>5</v>
      </c>
      <c r="M9" s="129">
        <v>8</v>
      </c>
      <c r="N9" s="135" t="s">
        <v>28</v>
      </c>
      <c r="O9" s="135" t="s">
        <v>29</v>
      </c>
      <c r="P9" s="114" t="s">
        <v>31</v>
      </c>
      <c r="Q9" s="115">
        <v>2020</v>
      </c>
      <c r="R9" s="122"/>
      <c r="S9" s="114" t="s">
        <v>32</v>
      </c>
    </row>
    <row r="10" spans="1:19" ht="56.25" hidden="1" customHeight="1" x14ac:dyDescent="0.3">
      <c r="A10" s="129"/>
      <c r="B10" s="132"/>
      <c r="C10" s="135"/>
      <c r="D10" s="135"/>
      <c r="E10" s="135"/>
      <c r="F10" s="129"/>
      <c r="G10" s="129"/>
      <c r="H10" s="11">
        <v>5</v>
      </c>
      <c r="I10" s="11">
        <v>1</v>
      </c>
      <c r="J10" s="114"/>
      <c r="K10" s="129"/>
      <c r="L10" s="129"/>
      <c r="M10" s="129"/>
      <c r="N10" s="135"/>
      <c r="O10" s="135"/>
      <c r="P10" s="114"/>
      <c r="Q10" s="115"/>
      <c r="R10" s="122"/>
      <c r="S10" s="114"/>
    </row>
    <row r="11" spans="1:19" ht="34.75" hidden="1" customHeight="1" x14ac:dyDescent="0.3">
      <c r="A11" s="129">
        <v>2</v>
      </c>
      <c r="B11" s="132">
        <v>89869</v>
      </c>
      <c r="C11" s="135" t="s">
        <v>27</v>
      </c>
      <c r="D11" s="135" t="s">
        <v>33</v>
      </c>
      <c r="E11" s="135" t="s">
        <v>34</v>
      </c>
      <c r="F11" s="129">
        <v>7</v>
      </c>
      <c r="G11" s="129">
        <v>2</v>
      </c>
      <c r="H11" s="11">
        <v>1</v>
      </c>
      <c r="I11" s="11">
        <v>5</v>
      </c>
      <c r="J11" s="114" t="s">
        <v>35</v>
      </c>
      <c r="K11" s="129">
        <v>1</v>
      </c>
      <c r="L11" s="129">
        <v>10</v>
      </c>
      <c r="M11" s="129" t="s">
        <v>36</v>
      </c>
      <c r="N11" s="135" t="s">
        <v>33</v>
      </c>
      <c r="O11" s="135" t="s">
        <v>34</v>
      </c>
      <c r="P11" s="114" t="s">
        <v>37</v>
      </c>
      <c r="Q11" s="115">
        <v>2020</v>
      </c>
      <c r="R11" s="122"/>
      <c r="S11" s="114" t="s">
        <v>38</v>
      </c>
    </row>
    <row r="12" spans="1:19" ht="77.3" hidden="1" customHeight="1" x14ac:dyDescent="0.3">
      <c r="A12" s="129"/>
      <c r="B12" s="132"/>
      <c r="C12" s="135"/>
      <c r="D12" s="135"/>
      <c r="E12" s="135"/>
      <c r="F12" s="129"/>
      <c r="G12" s="129"/>
      <c r="H12" s="11">
        <v>5</v>
      </c>
      <c r="I12" s="11">
        <v>2</v>
      </c>
      <c r="J12" s="114"/>
      <c r="K12" s="129"/>
      <c r="L12" s="129"/>
      <c r="M12" s="129"/>
      <c r="N12" s="135"/>
      <c r="O12" s="135"/>
      <c r="P12" s="114"/>
      <c r="Q12" s="115"/>
      <c r="R12" s="122"/>
      <c r="S12" s="114"/>
    </row>
    <row r="13" spans="1:19" ht="83.25" hidden="1" customHeight="1" x14ac:dyDescent="0.3">
      <c r="A13" s="11">
        <v>3</v>
      </c>
      <c r="B13" s="12">
        <v>89869</v>
      </c>
      <c r="C13" s="13" t="s">
        <v>27</v>
      </c>
      <c r="D13" s="13" t="s">
        <v>39</v>
      </c>
      <c r="E13" s="13" t="s">
        <v>40</v>
      </c>
      <c r="F13" s="11">
        <v>3</v>
      </c>
      <c r="G13" s="11" t="s">
        <v>41</v>
      </c>
      <c r="H13" s="11">
        <v>1</v>
      </c>
      <c r="I13" s="11">
        <v>3</v>
      </c>
      <c r="J13" s="6" t="s">
        <v>42</v>
      </c>
      <c r="K13" s="11">
        <v>1</v>
      </c>
      <c r="L13" s="11">
        <v>2</v>
      </c>
      <c r="M13" s="11"/>
      <c r="N13" s="13" t="s">
        <v>39</v>
      </c>
      <c r="O13" s="13" t="s">
        <v>40</v>
      </c>
      <c r="P13" s="6" t="s">
        <v>43</v>
      </c>
      <c r="Q13" s="14">
        <v>2020</v>
      </c>
      <c r="R13" s="14"/>
      <c r="S13" s="6" t="s">
        <v>32</v>
      </c>
    </row>
    <row r="14" spans="1:19" ht="83.25" hidden="1" customHeight="1" x14ac:dyDescent="0.3">
      <c r="A14" s="11">
        <v>4</v>
      </c>
      <c r="B14" s="12">
        <v>89869</v>
      </c>
      <c r="C14" s="13" t="s">
        <v>44</v>
      </c>
      <c r="D14" s="13" t="s">
        <v>45</v>
      </c>
      <c r="E14" s="13" t="s">
        <v>46</v>
      </c>
      <c r="F14" s="11">
        <v>3</v>
      </c>
      <c r="G14" s="11">
        <v>1</v>
      </c>
      <c r="H14" s="11">
        <v>1</v>
      </c>
      <c r="I14" s="11">
        <v>3</v>
      </c>
      <c r="J14" s="6" t="s">
        <v>47</v>
      </c>
      <c r="K14" s="11">
        <v>0</v>
      </c>
      <c r="L14" s="11">
        <v>5</v>
      </c>
      <c r="M14" s="11">
        <v>8</v>
      </c>
      <c r="N14" s="13" t="s">
        <v>45</v>
      </c>
      <c r="O14" s="13" t="s">
        <v>46</v>
      </c>
      <c r="P14" s="6" t="s">
        <v>48</v>
      </c>
      <c r="Q14" s="14">
        <v>2020</v>
      </c>
      <c r="R14" s="14"/>
      <c r="S14" s="6" t="s">
        <v>32</v>
      </c>
    </row>
    <row r="15" spans="1:19" ht="44.55" hidden="1" customHeight="1" x14ac:dyDescent="0.3">
      <c r="A15" s="11">
        <v>5</v>
      </c>
      <c r="B15" s="12">
        <v>89869</v>
      </c>
      <c r="C15" s="13" t="s">
        <v>44</v>
      </c>
      <c r="D15" s="13" t="s">
        <v>49</v>
      </c>
      <c r="E15" s="13" t="s">
        <v>50</v>
      </c>
      <c r="F15" s="11">
        <v>3</v>
      </c>
      <c r="G15" s="11" t="s">
        <v>41</v>
      </c>
      <c r="H15" s="11">
        <v>1</v>
      </c>
      <c r="I15" s="11">
        <v>3</v>
      </c>
      <c r="J15" s="6" t="s">
        <v>51</v>
      </c>
      <c r="K15" s="11">
        <v>0</v>
      </c>
      <c r="L15" s="11">
        <v>3</v>
      </c>
      <c r="M15" s="11" t="s">
        <v>52</v>
      </c>
      <c r="N15" s="13" t="s">
        <v>49</v>
      </c>
      <c r="O15" s="13" t="s">
        <v>50</v>
      </c>
      <c r="P15" s="6" t="s">
        <v>53</v>
      </c>
      <c r="Q15" s="14">
        <v>2019</v>
      </c>
      <c r="R15" s="16" t="s">
        <v>54</v>
      </c>
      <c r="S15" s="6" t="s">
        <v>32</v>
      </c>
    </row>
    <row r="16" spans="1:19" ht="54" hidden="1" customHeight="1" x14ac:dyDescent="0.3">
      <c r="A16" s="11">
        <v>6</v>
      </c>
      <c r="B16" s="12">
        <v>89869</v>
      </c>
      <c r="C16" s="13" t="s">
        <v>44</v>
      </c>
      <c r="D16" s="13" t="s">
        <v>55</v>
      </c>
      <c r="E16" s="13" t="s">
        <v>55</v>
      </c>
      <c r="F16" s="11">
        <v>4</v>
      </c>
      <c r="G16" s="11" t="s">
        <v>41</v>
      </c>
      <c r="H16" s="11">
        <v>1</v>
      </c>
      <c r="I16" s="11">
        <v>4</v>
      </c>
      <c r="J16" s="6" t="s">
        <v>56</v>
      </c>
      <c r="K16" s="11">
        <v>0</v>
      </c>
      <c r="L16" s="11">
        <v>5</v>
      </c>
      <c r="M16" s="11"/>
      <c r="N16" s="13" t="s">
        <v>55</v>
      </c>
      <c r="O16" s="13" t="s">
        <v>55</v>
      </c>
      <c r="P16" s="6" t="s">
        <v>57</v>
      </c>
      <c r="Q16" s="14">
        <v>2020</v>
      </c>
      <c r="R16" s="17"/>
      <c r="S16" s="6" t="s">
        <v>32</v>
      </c>
    </row>
    <row r="17" spans="1:19" ht="31.05" hidden="1" customHeight="1" x14ac:dyDescent="0.3">
      <c r="A17" s="129">
        <v>7</v>
      </c>
      <c r="B17" s="132">
        <v>89869</v>
      </c>
      <c r="C17" s="135" t="s">
        <v>44</v>
      </c>
      <c r="D17" s="135" t="s">
        <v>58</v>
      </c>
      <c r="E17" s="135" t="s">
        <v>59</v>
      </c>
      <c r="F17" s="129">
        <v>5</v>
      </c>
      <c r="G17" s="129">
        <v>2</v>
      </c>
      <c r="H17" s="11">
        <v>1</v>
      </c>
      <c r="I17" s="11">
        <v>4</v>
      </c>
      <c r="J17" s="114" t="s">
        <v>60</v>
      </c>
      <c r="K17" s="129">
        <v>0</v>
      </c>
      <c r="L17" s="129">
        <v>6</v>
      </c>
      <c r="M17" s="129" t="s">
        <v>61</v>
      </c>
      <c r="N17" s="135" t="s">
        <v>58</v>
      </c>
      <c r="O17" s="135" t="s">
        <v>59</v>
      </c>
      <c r="P17" s="114" t="s">
        <v>62</v>
      </c>
      <c r="Q17" s="115">
        <v>2019</v>
      </c>
      <c r="R17" s="116" t="s">
        <v>54</v>
      </c>
      <c r="S17" s="114" t="s">
        <v>63</v>
      </c>
    </row>
    <row r="18" spans="1:19" ht="59.3" hidden="1" customHeight="1" x14ac:dyDescent="0.3">
      <c r="A18" s="129"/>
      <c r="B18" s="132"/>
      <c r="C18" s="135"/>
      <c r="D18" s="135"/>
      <c r="E18" s="135"/>
      <c r="F18" s="129"/>
      <c r="G18" s="129"/>
      <c r="H18" s="11">
        <v>5</v>
      </c>
      <c r="I18" s="11">
        <v>1</v>
      </c>
      <c r="J18" s="114"/>
      <c r="K18" s="129"/>
      <c r="L18" s="129"/>
      <c r="M18" s="129"/>
      <c r="N18" s="135"/>
      <c r="O18" s="135"/>
      <c r="P18" s="114"/>
      <c r="Q18" s="115"/>
      <c r="R18" s="116"/>
      <c r="S18" s="114"/>
    </row>
    <row r="19" spans="1:19" ht="47.6" hidden="1" customHeight="1" x14ac:dyDescent="0.3">
      <c r="A19" s="11">
        <v>8</v>
      </c>
      <c r="B19" s="12">
        <v>89869</v>
      </c>
      <c r="C19" s="13" t="s">
        <v>27</v>
      </c>
      <c r="D19" s="13" t="s">
        <v>64</v>
      </c>
      <c r="E19" s="13" t="s">
        <v>65</v>
      </c>
      <c r="F19" s="11">
        <v>4</v>
      </c>
      <c r="G19" s="11" t="s">
        <v>41</v>
      </c>
      <c r="H19" s="11">
        <v>1</v>
      </c>
      <c r="I19" s="11">
        <v>4</v>
      </c>
      <c r="J19" s="6" t="s">
        <v>51</v>
      </c>
      <c r="K19" s="11">
        <v>0</v>
      </c>
      <c r="L19" s="11">
        <v>4</v>
      </c>
      <c r="M19" s="11"/>
      <c r="N19" s="13" t="s">
        <v>64</v>
      </c>
      <c r="O19" s="13" t="s">
        <v>65</v>
      </c>
      <c r="P19" s="6" t="s">
        <v>66</v>
      </c>
      <c r="Q19" s="14" t="s">
        <v>67</v>
      </c>
      <c r="R19" s="14"/>
      <c r="S19" s="6" t="s">
        <v>63</v>
      </c>
    </row>
    <row r="20" spans="1:19" ht="67.5" hidden="1" customHeight="1" x14ac:dyDescent="0.3">
      <c r="A20" s="11">
        <v>9</v>
      </c>
      <c r="B20" s="18">
        <v>89847</v>
      </c>
      <c r="C20" s="6" t="s">
        <v>68</v>
      </c>
      <c r="D20" s="13" t="s">
        <v>69</v>
      </c>
      <c r="E20" s="13" t="s">
        <v>70</v>
      </c>
      <c r="F20" s="11">
        <v>3</v>
      </c>
      <c r="G20" s="11" t="s">
        <v>41</v>
      </c>
      <c r="H20" s="11">
        <v>1</v>
      </c>
      <c r="I20" s="11">
        <v>3</v>
      </c>
      <c r="J20" s="6" t="s">
        <v>71</v>
      </c>
      <c r="K20" s="11">
        <v>0</v>
      </c>
      <c r="L20" s="11">
        <v>4</v>
      </c>
      <c r="M20" s="11"/>
      <c r="N20" s="13" t="s">
        <v>69</v>
      </c>
      <c r="O20" s="13" t="s">
        <v>70</v>
      </c>
      <c r="P20" s="6" t="s">
        <v>72</v>
      </c>
      <c r="Q20" s="14">
        <v>2019</v>
      </c>
      <c r="R20" s="7" t="s">
        <v>54</v>
      </c>
      <c r="S20" s="6"/>
    </row>
    <row r="21" spans="1:19" ht="63" hidden="1" customHeight="1" x14ac:dyDescent="0.3">
      <c r="A21" s="11">
        <v>10</v>
      </c>
      <c r="B21" s="18">
        <v>89847</v>
      </c>
      <c r="C21" s="6" t="s">
        <v>68</v>
      </c>
      <c r="D21" s="13" t="s">
        <v>73</v>
      </c>
      <c r="E21" s="13" t="s">
        <v>74</v>
      </c>
      <c r="F21" s="11">
        <v>3</v>
      </c>
      <c r="G21" s="11" t="s">
        <v>41</v>
      </c>
      <c r="H21" s="11">
        <v>1</v>
      </c>
      <c r="I21" s="11">
        <v>3</v>
      </c>
      <c r="J21" s="6" t="s">
        <v>71</v>
      </c>
      <c r="K21" s="11">
        <v>0</v>
      </c>
      <c r="L21" s="11">
        <v>3</v>
      </c>
      <c r="M21" s="19"/>
      <c r="N21" s="13" t="s">
        <v>73</v>
      </c>
      <c r="O21" s="13" t="s">
        <v>74</v>
      </c>
      <c r="P21" s="6" t="s">
        <v>72</v>
      </c>
      <c r="Q21" s="14">
        <v>2019</v>
      </c>
      <c r="R21" s="7" t="s">
        <v>54</v>
      </c>
      <c r="S21" s="6"/>
    </row>
    <row r="22" spans="1:19" ht="101.25" hidden="1" customHeight="1" x14ac:dyDescent="0.3">
      <c r="A22" s="11">
        <v>11</v>
      </c>
      <c r="B22" s="18">
        <v>89847</v>
      </c>
      <c r="C22" s="6" t="s">
        <v>75</v>
      </c>
      <c r="D22" s="13" t="s">
        <v>76</v>
      </c>
      <c r="E22" s="13" t="s">
        <v>77</v>
      </c>
      <c r="F22" s="11">
        <v>3</v>
      </c>
      <c r="G22" s="11">
        <v>1</v>
      </c>
      <c r="H22" s="11">
        <v>5</v>
      </c>
      <c r="I22" s="11">
        <v>3</v>
      </c>
      <c r="J22" s="6" t="s">
        <v>78</v>
      </c>
      <c r="K22" s="11">
        <v>0</v>
      </c>
      <c r="L22" s="11">
        <v>3</v>
      </c>
      <c r="M22" s="11">
        <v>8</v>
      </c>
      <c r="N22" s="13" t="s">
        <v>76</v>
      </c>
      <c r="O22" s="13" t="s">
        <v>77</v>
      </c>
      <c r="P22" s="6" t="s">
        <v>79</v>
      </c>
      <c r="Q22" s="14">
        <v>2019</v>
      </c>
      <c r="R22" s="20">
        <v>302</v>
      </c>
      <c r="S22" s="6" t="s">
        <v>80</v>
      </c>
    </row>
    <row r="23" spans="1:19" ht="53.2" hidden="1" customHeight="1" x14ac:dyDescent="0.3">
      <c r="A23" s="11">
        <v>12</v>
      </c>
      <c r="B23" s="19"/>
      <c r="C23" s="6" t="s">
        <v>81</v>
      </c>
      <c r="D23" s="13" t="s">
        <v>82</v>
      </c>
      <c r="E23" s="13" t="s">
        <v>83</v>
      </c>
      <c r="F23" s="11">
        <v>3</v>
      </c>
      <c r="G23" s="11">
        <v>3</v>
      </c>
      <c r="H23" s="11">
        <v>9</v>
      </c>
      <c r="I23" s="11">
        <v>3</v>
      </c>
      <c r="J23" s="6" t="s">
        <v>84</v>
      </c>
      <c r="K23" s="11">
        <v>0</v>
      </c>
      <c r="L23" s="11">
        <v>3</v>
      </c>
      <c r="M23" s="11" t="s">
        <v>85</v>
      </c>
      <c r="N23" s="13" t="s">
        <v>82</v>
      </c>
      <c r="O23" s="13" t="s">
        <v>83</v>
      </c>
      <c r="P23" s="6" t="s">
        <v>86</v>
      </c>
      <c r="Q23" s="14" t="s">
        <v>87</v>
      </c>
      <c r="R23" s="21"/>
      <c r="S23" s="6" t="s">
        <v>63</v>
      </c>
    </row>
    <row r="24" spans="1:19" ht="54" hidden="1" customHeight="1" x14ac:dyDescent="0.3">
      <c r="A24" s="11">
        <v>13</v>
      </c>
      <c r="B24" s="12">
        <v>89869</v>
      </c>
      <c r="C24" s="6" t="s">
        <v>88</v>
      </c>
      <c r="D24" s="6" t="s">
        <v>89</v>
      </c>
      <c r="E24" s="6" t="s">
        <v>90</v>
      </c>
      <c r="F24" s="11">
        <v>3</v>
      </c>
      <c r="G24" s="11" t="s">
        <v>41</v>
      </c>
      <c r="H24" s="11">
        <v>1</v>
      </c>
      <c r="I24" s="11">
        <v>3</v>
      </c>
      <c r="J24" s="6" t="s">
        <v>91</v>
      </c>
      <c r="K24" s="11">
        <v>0</v>
      </c>
      <c r="L24" s="11">
        <v>5</v>
      </c>
      <c r="M24" s="19"/>
      <c r="N24" s="6" t="s">
        <v>89</v>
      </c>
      <c r="O24" s="6" t="s">
        <v>90</v>
      </c>
      <c r="P24" s="6" t="s">
        <v>92</v>
      </c>
      <c r="Q24" s="14">
        <v>2019</v>
      </c>
      <c r="R24" s="7" t="s">
        <v>54</v>
      </c>
      <c r="S24" s="6"/>
    </row>
    <row r="25" spans="1:19" ht="28.3" hidden="1" customHeight="1" x14ac:dyDescent="0.3">
      <c r="A25" s="129">
        <v>14</v>
      </c>
      <c r="B25" s="132">
        <v>89869</v>
      </c>
      <c r="C25" s="114" t="s">
        <v>88</v>
      </c>
      <c r="D25" s="114" t="s">
        <v>93</v>
      </c>
      <c r="E25" s="114" t="s">
        <v>94</v>
      </c>
      <c r="F25" s="129">
        <v>5</v>
      </c>
      <c r="G25" s="129" t="s">
        <v>41</v>
      </c>
      <c r="H25" s="11">
        <v>1</v>
      </c>
      <c r="I25" s="11">
        <v>4</v>
      </c>
      <c r="J25" s="114" t="s">
        <v>95</v>
      </c>
      <c r="K25" s="129">
        <v>1</v>
      </c>
      <c r="L25" s="129">
        <v>5</v>
      </c>
      <c r="M25" s="129"/>
      <c r="N25" s="114" t="s">
        <v>93</v>
      </c>
      <c r="O25" s="114" t="s">
        <v>94</v>
      </c>
      <c r="P25" s="133" t="s">
        <v>96</v>
      </c>
      <c r="Q25" s="115" t="s">
        <v>97</v>
      </c>
      <c r="R25" s="134">
        <v>1798</v>
      </c>
      <c r="S25" s="114" t="s">
        <v>80</v>
      </c>
    </row>
    <row r="26" spans="1:19" ht="32.15" hidden="1" customHeight="1" x14ac:dyDescent="0.3">
      <c r="A26" s="129"/>
      <c r="B26" s="132"/>
      <c r="C26" s="114"/>
      <c r="D26" s="114"/>
      <c r="E26" s="114"/>
      <c r="F26" s="129"/>
      <c r="G26" s="129"/>
      <c r="H26" s="11">
        <v>8</v>
      </c>
      <c r="I26" s="11">
        <v>1</v>
      </c>
      <c r="J26" s="114"/>
      <c r="K26" s="129"/>
      <c r="L26" s="129"/>
      <c r="M26" s="129"/>
      <c r="N26" s="114"/>
      <c r="O26" s="114"/>
      <c r="P26" s="133"/>
      <c r="Q26" s="115"/>
      <c r="R26" s="134"/>
      <c r="S26" s="114"/>
    </row>
    <row r="27" spans="1:19" ht="28.95" hidden="1" customHeight="1" x14ac:dyDescent="0.3">
      <c r="A27" s="22"/>
      <c r="B27" s="22"/>
      <c r="C27" s="23" t="s">
        <v>98</v>
      </c>
      <c r="D27" s="24"/>
      <c r="E27" s="24"/>
      <c r="F27" s="22"/>
      <c r="G27" s="22"/>
      <c r="H27" s="22"/>
      <c r="I27" s="22"/>
      <c r="J27" s="22"/>
      <c r="K27" s="22"/>
      <c r="L27" s="22"/>
      <c r="M27" s="22"/>
      <c r="N27" s="24"/>
      <c r="O27" s="24"/>
      <c r="P27" s="24"/>
      <c r="Q27" s="25"/>
      <c r="R27" s="26">
        <f>+SUM(R22,R25)</f>
        <v>2100</v>
      </c>
      <c r="S27" s="24"/>
    </row>
    <row r="28" spans="1:19" ht="23.15" hidden="1" customHeight="1" x14ac:dyDescent="0.3">
      <c r="A28" s="130" t="s">
        <v>99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</row>
    <row r="29" spans="1:19" ht="190.3" hidden="1" customHeight="1" x14ac:dyDescent="0.3">
      <c r="A29" s="11">
        <v>15</v>
      </c>
      <c r="B29" s="27">
        <v>1960132</v>
      </c>
      <c r="C29" s="28" t="s">
        <v>100</v>
      </c>
      <c r="D29" s="29" t="s">
        <v>101</v>
      </c>
      <c r="E29" s="29" t="s">
        <v>102</v>
      </c>
      <c r="F29" s="11">
        <v>3</v>
      </c>
      <c r="G29" s="11" t="s">
        <v>41</v>
      </c>
      <c r="H29" s="11">
        <v>9</v>
      </c>
      <c r="I29" s="11">
        <v>3</v>
      </c>
      <c r="J29" s="30" t="s">
        <v>103</v>
      </c>
      <c r="K29" s="11">
        <v>0</v>
      </c>
      <c r="L29" s="11">
        <v>3</v>
      </c>
      <c r="M29" s="27"/>
      <c r="N29" s="13" t="s">
        <v>101</v>
      </c>
      <c r="O29" s="13" t="s">
        <v>102</v>
      </c>
      <c r="P29" s="6" t="s">
        <v>104</v>
      </c>
      <c r="Q29" s="14">
        <v>2019</v>
      </c>
      <c r="R29" s="7" t="s">
        <v>105</v>
      </c>
      <c r="S29" s="6"/>
    </row>
    <row r="30" spans="1:19" ht="22.5" hidden="1" customHeight="1" x14ac:dyDescent="0.3">
      <c r="A30" s="22"/>
      <c r="B30" s="22"/>
      <c r="C30" s="23" t="s">
        <v>98</v>
      </c>
      <c r="D30" s="24"/>
      <c r="E30" s="24"/>
      <c r="F30" s="22"/>
      <c r="G30" s="22"/>
      <c r="H30" s="22"/>
      <c r="I30" s="22"/>
      <c r="J30" s="22"/>
      <c r="K30" s="22"/>
      <c r="L30" s="22"/>
      <c r="M30" s="22"/>
      <c r="N30" s="24"/>
      <c r="O30" s="24"/>
      <c r="P30" s="24"/>
      <c r="Q30" s="25"/>
      <c r="R30" s="31">
        <v>0</v>
      </c>
      <c r="S30" s="24"/>
    </row>
    <row r="31" spans="1:19" ht="18" customHeight="1" x14ac:dyDescent="0.3">
      <c r="A31" s="113" t="s">
        <v>106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ht="79.55" customHeight="1" x14ac:dyDescent="0.3">
      <c r="A32" s="117">
        <v>16</v>
      </c>
      <c r="B32" s="129">
        <v>2239304</v>
      </c>
      <c r="C32" s="114" t="s">
        <v>107</v>
      </c>
      <c r="D32" s="118"/>
      <c r="E32" s="118"/>
      <c r="F32" s="117">
        <v>5</v>
      </c>
      <c r="G32" s="117">
        <v>3</v>
      </c>
      <c r="H32" s="11">
        <v>1</v>
      </c>
      <c r="I32" s="11">
        <v>3</v>
      </c>
      <c r="J32" s="121" t="s">
        <v>108</v>
      </c>
      <c r="K32" s="117">
        <v>0</v>
      </c>
      <c r="L32" s="117">
        <v>8</v>
      </c>
      <c r="M32" s="117" t="s">
        <v>109</v>
      </c>
      <c r="N32" s="131" t="s">
        <v>110</v>
      </c>
      <c r="O32" s="131" t="s">
        <v>111</v>
      </c>
      <c r="P32" s="6" t="s">
        <v>112</v>
      </c>
      <c r="Q32" s="34">
        <v>2019</v>
      </c>
      <c r="R32" s="7" t="s">
        <v>54</v>
      </c>
      <c r="S32" s="27"/>
    </row>
    <row r="33" spans="1:19" ht="50.3" customHeight="1" x14ac:dyDescent="0.3">
      <c r="A33" s="117"/>
      <c r="B33" s="129"/>
      <c r="C33" s="114"/>
      <c r="D33" s="118"/>
      <c r="E33" s="118"/>
      <c r="F33" s="117"/>
      <c r="G33" s="117"/>
      <c r="H33" s="129">
        <v>5</v>
      </c>
      <c r="I33" s="129">
        <v>2</v>
      </c>
      <c r="J33" s="121"/>
      <c r="K33" s="117"/>
      <c r="L33" s="117"/>
      <c r="M33" s="117"/>
      <c r="N33" s="131"/>
      <c r="O33" s="131"/>
      <c r="P33" s="6" t="s">
        <v>113</v>
      </c>
      <c r="Q33" s="34">
        <v>2019</v>
      </c>
      <c r="R33" s="7" t="s">
        <v>54</v>
      </c>
      <c r="S33" s="27"/>
    </row>
    <row r="34" spans="1:19" ht="46.95" customHeight="1" x14ac:dyDescent="0.3">
      <c r="A34" s="117"/>
      <c r="B34" s="129"/>
      <c r="C34" s="114"/>
      <c r="D34" s="118"/>
      <c r="E34" s="118"/>
      <c r="F34" s="117"/>
      <c r="G34" s="117"/>
      <c r="H34" s="129"/>
      <c r="I34" s="129"/>
      <c r="J34" s="121"/>
      <c r="K34" s="117"/>
      <c r="L34" s="117"/>
      <c r="M34" s="117"/>
      <c r="N34" s="131"/>
      <c r="O34" s="131"/>
      <c r="P34" s="6" t="s">
        <v>114</v>
      </c>
      <c r="Q34" s="34">
        <v>2019</v>
      </c>
      <c r="R34" s="7" t="s">
        <v>54</v>
      </c>
      <c r="S34" s="27"/>
    </row>
    <row r="35" spans="1:19" ht="61.1" customHeight="1" x14ac:dyDescent="0.3">
      <c r="A35" s="117">
        <v>17</v>
      </c>
      <c r="B35" s="129">
        <v>2239592</v>
      </c>
      <c r="C35" s="114" t="s">
        <v>115</v>
      </c>
      <c r="D35" s="118" t="s">
        <v>116</v>
      </c>
      <c r="E35" s="118" t="s">
        <v>116</v>
      </c>
      <c r="F35" s="117">
        <v>5</v>
      </c>
      <c r="G35" s="117">
        <v>3</v>
      </c>
      <c r="H35" s="117">
        <v>5</v>
      </c>
      <c r="I35" s="117">
        <v>5</v>
      </c>
      <c r="J35" s="121" t="s">
        <v>117</v>
      </c>
      <c r="K35" s="117">
        <v>0</v>
      </c>
      <c r="L35" s="117">
        <v>5</v>
      </c>
      <c r="M35" s="117" t="s">
        <v>118</v>
      </c>
      <c r="N35" s="118" t="s">
        <v>116</v>
      </c>
      <c r="O35" s="118" t="s">
        <v>116</v>
      </c>
      <c r="P35" s="6" t="s">
        <v>119</v>
      </c>
      <c r="Q35" s="34">
        <v>2019</v>
      </c>
      <c r="R35" s="7" t="s">
        <v>54</v>
      </c>
      <c r="S35" s="27"/>
    </row>
    <row r="36" spans="1:19" ht="49.5" customHeight="1" x14ac:dyDescent="0.3">
      <c r="A36" s="117"/>
      <c r="B36" s="129"/>
      <c r="C36" s="114"/>
      <c r="D36" s="118"/>
      <c r="E36" s="118"/>
      <c r="F36" s="117"/>
      <c r="G36" s="117"/>
      <c r="H36" s="117"/>
      <c r="I36" s="117"/>
      <c r="J36" s="121"/>
      <c r="K36" s="117"/>
      <c r="L36" s="117"/>
      <c r="M36" s="117"/>
      <c r="N36" s="118"/>
      <c r="O36" s="118"/>
      <c r="P36" s="6" t="s">
        <v>113</v>
      </c>
      <c r="Q36" s="34">
        <v>2019</v>
      </c>
      <c r="R36" s="7" t="s">
        <v>54</v>
      </c>
      <c r="S36" s="27"/>
    </row>
    <row r="37" spans="1:19" ht="49.5" customHeight="1" x14ac:dyDescent="0.3">
      <c r="A37" s="117"/>
      <c r="B37" s="129"/>
      <c r="C37" s="114"/>
      <c r="D37" s="118"/>
      <c r="E37" s="118"/>
      <c r="F37" s="117"/>
      <c r="G37" s="117"/>
      <c r="H37" s="117"/>
      <c r="I37" s="117"/>
      <c r="J37" s="121"/>
      <c r="K37" s="117"/>
      <c r="L37" s="117"/>
      <c r="M37" s="117"/>
      <c r="N37" s="118"/>
      <c r="O37" s="118"/>
      <c r="P37" s="6" t="s">
        <v>120</v>
      </c>
      <c r="Q37" s="34">
        <v>2019</v>
      </c>
      <c r="R37" s="7" t="s">
        <v>54</v>
      </c>
      <c r="S37" s="6"/>
    </row>
    <row r="38" spans="1:19" ht="99" customHeight="1" x14ac:dyDescent="0.3">
      <c r="A38" s="27">
        <v>18</v>
      </c>
      <c r="B38" s="27">
        <v>2239212</v>
      </c>
      <c r="C38" s="6" t="s">
        <v>121</v>
      </c>
      <c r="D38" s="32" t="s">
        <v>122</v>
      </c>
      <c r="E38" s="32" t="s">
        <v>123</v>
      </c>
      <c r="F38" s="27">
        <v>3</v>
      </c>
      <c r="G38" s="27">
        <v>2</v>
      </c>
      <c r="H38" s="27">
        <v>1</v>
      </c>
      <c r="I38" s="27">
        <v>3</v>
      </c>
      <c r="J38" s="33" t="s">
        <v>124</v>
      </c>
      <c r="K38" s="27">
        <v>0</v>
      </c>
      <c r="L38" s="27">
        <v>6</v>
      </c>
      <c r="M38" s="27" t="s">
        <v>61</v>
      </c>
      <c r="N38" s="32" t="s">
        <v>122</v>
      </c>
      <c r="O38" s="32" t="s">
        <v>123</v>
      </c>
      <c r="P38" s="6" t="s">
        <v>125</v>
      </c>
      <c r="Q38" s="34">
        <v>2019</v>
      </c>
      <c r="R38" s="7" t="s">
        <v>54</v>
      </c>
      <c r="S38" s="27"/>
    </row>
    <row r="39" spans="1:19" ht="27" customHeight="1" x14ac:dyDescent="0.3">
      <c r="A39" s="117">
        <v>19</v>
      </c>
      <c r="B39" s="117">
        <v>2239212</v>
      </c>
      <c r="C39" s="114" t="s">
        <v>126</v>
      </c>
      <c r="D39" s="118" t="s">
        <v>127</v>
      </c>
      <c r="E39" s="118" t="s">
        <v>127</v>
      </c>
      <c r="F39" s="117">
        <v>4</v>
      </c>
      <c r="G39" s="117">
        <v>2</v>
      </c>
      <c r="H39" s="117">
        <v>1</v>
      </c>
      <c r="I39" s="117">
        <v>4</v>
      </c>
      <c r="J39" s="121" t="s">
        <v>128</v>
      </c>
      <c r="K39" s="117">
        <v>0</v>
      </c>
      <c r="L39" s="117">
        <v>6</v>
      </c>
      <c r="M39" s="117" t="s">
        <v>61</v>
      </c>
      <c r="N39" s="118" t="s">
        <v>127</v>
      </c>
      <c r="O39" s="118" t="s">
        <v>127</v>
      </c>
      <c r="P39" s="6" t="s">
        <v>129</v>
      </c>
      <c r="Q39" s="34">
        <v>2019</v>
      </c>
      <c r="R39" s="7" t="s">
        <v>54</v>
      </c>
      <c r="S39" s="27"/>
    </row>
    <row r="40" spans="1:19" ht="32.15" customHeight="1" x14ac:dyDescent="0.3">
      <c r="A40" s="117"/>
      <c r="B40" s="117"/>
      <c r="C40" s="114"/>
      <c r="D40" s="118"/>
      <c r="E40" s="118"/>
      <c r="F40" s="117"/>
      <c r="G40" s="117"/>
      <c r="H40" s="117"/>
      <c r="I40" s="117"/>
      <c r="J40" s="121"/>
      <c r="K40" s="117"/>
      <c r="L40" s="117"/>
      <c r="M40" s="117"/>
      <c r="N40" s="118"/>
      <c r="O40" s="118"/>
      <c r="P40" s="6" t="s">
        <v>130</v>
      </c>
      <c r="Q40" s="34">
        <v>2019</v>
      </c>
      <c r="R40" s="7" t="s">
        <v>54</v>
      </c>
      <c r="S40" s="6"/>
    </row>
    <row r="41" spans="1:19" ht="72.650000000000006" customHeight="1" x14ac:dyDescent="0.3">
      <c r="A41" s="117"/>
      <c r="B41" s="117"/>
      <c r="C41" s="114"/>
      <c r="D41" s="118"/>
      <c r="E41" s="118"/>
      <c r="F41" s="117"/>
      <c r="G41" s="117"/>
      <c r="H41" s="117"/>
      <c r="I41" s="117"/>
      <c r="J41" s="121"/>
      <c r="K41" s="117"/>
      <c r="L41" s="117"/>
      <c r="M41" s="117"/>
      <c r="N41" s="118"/>
      <c r="O41" s="118"/>
      <c r="P41" s="6" t="s">
        <v>131</v>
      </c>
      <c r="Q41" s="34">
        <v>2020</v>
      </c>
      <c r="R41" s="35">
        <v>200</v>
      </c>
      <c r="S41" s="27"/>
    </row>
    <row r="42" spans="1:19" ht="70.099999999999994" customHeight="1" x14ac:dyDescent="0.3">
      <c r="A42" s="117"/>
      <c r="B42" s="117"/>
      <c r="C42" s="114"/>
      <c r="D42" s="118"/>
      <c r="E42" s="118"/>
      <c r="F42" s="117"/>
      <c r="G42" s="117"/>
      <c r="H42" s="117"/>
      <c r="I42" s="117"/>
      <c r="J42" s="121"/>
      <c r="K42" s="117"/>
      <c r="L42" s="117"/>
      <c r="M42" s="117"/>
      <c r="N42" s="118"/>
      <c r="O42" s="118"/>
      <c r="P42" s="6" t="s">
        <v>132</v>
      </c>
      <c r="Q42" s="34">
        <v>2021</v>
      </c>
      <c r="R42" s="35">
        <v>750</v>
      </c>
      <c r="S42" s="27"/>
    </row>
    <row r="43" spans="1:19" ht="45" customHeight="1" x14ac:dyDescent="0.3">
      <c r="A43" s="117">
        <v>20</v>
      </c>
      <c r="B43" s="117">
        <v>2239212</v>
      </c>
      <c r="C43" s="114" t="s">
        <v>133</v>
      </c>
      <c r="D43" s="118"/>
      <c r="E43" s="118"/>
      <c r="F43" s="117">
        <v>3</v>
      </c>
      <c r="G43" s="117">
        <v>3</v>
      </c>
      <c r="H43" s="117">
        <v>1</v>
      </c>
      <c r="I43" s="117">
        <v>3</v>
      </c>
      <c r="J43" s="121" t="s">
        <v>134</v>
      </c>
      <c r="K43" s="117">
        <v>0</v>
      </c>
      <c r="L43" s="117">
        <v>8</v>
      </c>
      <c r="M43" s="117" t="s">
        <v>109</v>
      </c>
      <c r="N43" s="127" t="s">
        <v>135</v>
      </c>
      <c r="O43" s="127" t="s">
        <v>136</v>
      </c>
      <c r="P43" s="6" t="s">
        <v>113</v>
      </c>
      <c r="Q43" s="34">
        <v>2019</v>
      </c>
      <c r="R43" s="7" t="s">
        <v>54</v>
      </c>
      <c r="S43" s="27"/>
    </row>
    <row r="44" spans="1:19" ht="25.1" customHeight="1" x14ac:dyDescent="0.3">
      <c r="A44" s="117"/>
      <c r="B44" s="117"/>
      <c r="C44" s="114"/>
      <c r="D44" s="118"/>
      <c r="E44" s="118"/>
      <c r="F44" s="117"/>
      <c r="G44" s="117"/>
      <c r="H44" s="117"/>
      <c r="I44" s="117"/>
      <c r="J44" s="121"/>
      <c r="K44" s="117"/>
      <c r="L44" s="117"/>
      <c r="M44" s="117"/>
      <c r="N44" s="127"/>
      <c r="O44" s="127"/>
      <c r="P44" s="6" t="s">
        <v>137</v>
      </c>
      <c r="Q44" s="34" t="s">
        <v>97</v>
      </c>
      <c r="R44" s="84">
        <v>87.402000000000001</v>
      </c>
      <c r="S44" s="27"/>
    </row>
    <row r="45" spans="1:19" ht="63.65" customHeight="1" x14ac:dyDescent="0.3">
      <c r="A45" s="27">
        <v>21</v>
      </c>
      <c r="B45" s="27">
        <v>2239212</v>
      </c>
      <c r="C45" s="6" t="s">
        <v>138</v>
      </c>
      <c r="D45" s="32"/>
      <c r="E45" s="32"/>
      <c r="F45" s="27">
        <v>3</v>
      </c>
      <c r="G45" s="27">
        <v>2</v>
      </c>
      <c r="H45" s="27">
        <v>1</v>
      </c>
      <c r="I45" s="27">
        <v>3</v>
      </c>
      <c r="J45" s="33" t="s">
        <v>139</v>
      </c>
      <c r="K45" s="27">
        <v>0</v>
      </c>
      <c r="L45" s="27">
        <v>3</v>
      </c>
      <c r="M45" s="27" t="s">
        <v>61</v>
      </c>
      <c r="N45" s="76" t="s">
        <v>140</v>
      </c>
      <c r="O45" s="76" t="s">
        <v>141</v>
      </c>
      <c r="P45" s="6" t="s">
        <v>142</v>
      </c>
      <c r="Q45" s="34">
        <v>2019</v>
      </c>
      <c r="R45" s="7" t="s">
        <v>54</v>
      </c>
      <c r="S45" s="6"/>
    </row>
    <row r="46" spans="1:19" ht="65.25" customHeight="1" x14ac:dyDescent="0.3">
      <c r="A46" s="117">
        <v>22</v>
      </c>
      <c r="B46" s="128" t="s">
        <v>143</v>
      </c>
      <c r="C46" s="114" t="s">
        <v>144</v>
      </c>
      <c r="D46" s="118"/>
      <c r="E46" s="118"/>
      <c r="F46" s="117">
        <v>4</v>
      </c>
      <c r="G46" s="117">
        <v>2</v>
      </c>
      <c r="H46" s="117">
        <v>1</v>
      </c>
      <c r="I46" s="117">
        <v>4</v>
      </c>
      <c r="J46" s="121" t="s">
        <v>145</v>
      </c>
      <c r="K46" s="117">
        <v>0</v>
      </c>
      <c r="L46" s="117">
        <v>5</v>
      </c>
      <c r="M46" s="117" t="s">
        <v>146</v>
      </c>
      <c r="N46" s="127" t="s">
        <v>147</v>
      </c>
      <c r="O46" s="127" t="s">
        <v>148</v>
      </c>
      <c r="P46" s="6" t="s">
        <v>113</v>
      </c>
      <c r="Q46" s="34">
        <v>2019</v>
      </c>
      <c r="R46" s="7" t="s">
        <v>54</v>
      </c>
      <c r="S46" s="27"/>
    </row>
    <row r="47" spans="1:19" ht="54" x14ac:dyDescent="0.3">
      <c r="A47" s="117"/>
      <c r="B47" s="128"/>
      <c r="C47" s="114"/>
      <c r="D47" s="118"/>
      <c r="E47" s="118"/>
      <c r="F47" s="117"/>
      <c r="G47" s="117"/>
      <c r="H47" s="117"/>
      <c r="I47" s="117"/>
      <c r="J47" s="121"/>
      <c r="K47" s="117"/>
      <c r="L47" s="117"/>
      <c r="M47" s="117"/>
      <c r="N47" s="127"/>
      <c r="O47" s="127"/>
      <c r="P47" s="6" t="s">
        <v>149</v>
      </c>
      <c r="Q47" s="34">
        <v>2019</v>
      </c>
      <c r="R47" s="7" t="s">
        <v>54</v>
      </c>
      <c r="S47" s="27"/>
    </row>
    <row r="48" spans="1:19" ht="32.15" customHeight="1" x14ac:dyDescent="0.3">
      <c r="A48" s="117"/>
      <c r="B48" s="128"/>
      <c r="C48" s="114"/>
      <c r="D48" s="118"/>
      <c r="E48" s="118"/>
      <c r="F48" s="117"/>
      <c r="G48" s="117"/>
      <c r="H48" s="117"/>
      <c r="I48" s="117"/>
      <c r="J48" s="121"/>
      <c r="K48" s="117"/>
      <c r="L48" s="117"/>
      <c r="M48" s="117"/>
      <c r="N48" s="127"/>
      <c r="O48" s="127"/>
      <c r="P48" s="6" t="s">
        <v>150</v>
      </c>
      <c r="Q48" s="34">
        <v>2019</v>
      </c>
      <c r="R48" s="126" t="s">
        <v>151</v>
      </c>
      <c r="S48" s="27"/>
    </row>
    <row r="49" spans="1:19" ht="26.55" customHeight="1" x14ac:dyDescent="0.3">
      <c r="A49" s="117"/>
      <c r="B49" s="128"/>
      <c r="C49" s="114"/>
      <c r="D49" s="118"/>
      <c r="E49" s="118"/>
      <c r="F49" s="117"/>
      <c r="G49" s="117"/>
      <c r="H49" s="117"/>
      <c r="I49" s="117"/>
      <c r="J49" s="121"/>
      <c r="K49" s="117"/>
      <c r="L49" s="117"/>
      <c r="M49" s="117"/>
      <c r="N49" s="127"/>
      <c r="O49" s="127"/>
      <c r="P49" s="6" t="s">
        <v>152</v>
      </c>
      <c r="Q49" s="14">
        <v>2020</v>
      </c>
      <c r="R49" s="126"/>
      <c r="S49" s="27"/>
    </row>
    <row r="50" spans="1:19" ht="39.700000000000003" customHeight="1" x14ac:dyDescent="0.3">
      <c r="A50" s="117"/>
      <c r="B50" s="128"/>
      <c r="C50" s="114"/>
      <c r="D50" s="118"/>
      <c r="E50" s="118"/>
      <c r="F50" s="117"/>
      <c r="G50" s="117"/>
      <c r="H50" s="117"/>
      <c r="I50" s="117"/>
      <c r="J50" s="121"/>
      <c r="K50" s="117"/>
      <c r="L50" s="117"/>
      <c r="M50" s="117"/>
      <c r="N50" s="127"/>
      <c r="O50" s="127"/>
      <c r="P50" s="6" t="s">
        <v>153</v>
      </c>
      <c r="Q50" s="34">
        <v>2019</v>
      </c>
      <c r="R50" s="7" t="s">
        <v>54</v>
      </c>
      <c r="S50" s="6"/>
    </row>
    <row r="51" spans="1:19" ht="94.05" customHeight="1" x14ac:dyDescent="0.3">
      <c r="A51" s="27">
        <v>23</v>
      </c>
      <c r="B51" s="27">
        <v>3407144</v>
      </c>
      <c r="C51" s="6" t="s">
        <v>154</v>
      </c>
      <c r="D51" s="32" t="s">
        <v>155</v>
      </c>
      <c r="E51" s="32" t="s">
        <v>156</v>
      </c>
      <c r="F51" s="27">
        <v>4</v>
      </c>
      <c r="G51" s="27" t="s">
        <v>41</v>
      </c>
      <c r="H51" s="27">
        <v>1</v>
      </c>
      <c r="I51" s="27">
        <v>4</v>
      </c>
      <c r="J51" s="33" t="s">
        <v>157</v>
      </c>
      <c r="K51" s="27">
        <v>0</v>
      </c>
      <c r="L51" s="27">
        <v>5</v>
      </c>
      <c r="M51" s="27"/>
      <c r="N51" s="32" t="s">
        <v>155</v>
      </c>
      <c r="O51" s="32" t="s">
        <v>156</v>
      </c>
      <c r="P51" s="6" t="s">
        <v>158</v>
      </c>
      <c r="Q51" s="15">
        <v>2019</v>
      </c>
      <c r="R51" s="7" t="s">
        <v>54</v>
      </c>
      <c r="S51" s="27"/>
    </row>
    <row r="52" spans="1:19" ht="34.75" customHeight="1" x14ac:dyDescent="0.3">
      <c r="A52" s="117">
        <v>24</v>
      </c>
      <c r="B52" s="117">
        <v>2239170</v>
      </c>
      <c r="C52" s="114" t="s">
        <v>159</v>
      </c>
      <c r="D52" s="118"/>
      <c r="E52" s="118"/>
      <c r="F52" s="117">
        <v>5</v>
      </c>
      <c r="G52" s="117">
        <v>4</v>
      </c>
      <c r="H52" s="117">
        <v>1</v>
      </c>
      <c r="I52" s="117">
        <v>5</v>
      </c>
      <c r="J52" s="121" t="s">
        <v>160</v>
      </c>
      <c r="K52" s="117">
        <v>0</v>
      </c>
      <c r="L52" s="117">
        <v>6</v>
      </c>
      <c r="M52" s="117" t="s">
        <v>161</v>
      </c>
      <c r="N52" s="127" t="s">
        <v>162</v>
      </c>
      <c r="O52" s="127" t="s">
        <v>163</v>
      </c>
      <c r="P52" s="6" t="s">
        <v>164</v>
      </c>
      <c r="Q52" s="15">
        <v>2019</v>
      </c>
      <c r="R52" s="7" t="s">
        <v>54</v>
      </c>
      <c r="S52" s="27"/>
    </row>
    <row r="53" spans="1:19" ht="18" customHeight="1" x14ac:dyDescent="0.3">
      <c r="A53" s="117"/>
      <c r="B53" s="117"/>
      <c r="C53" s="114"/>
      <c r="D53" s="118"/>
      <c r="E53" s="118"/>
      <c r="F53" s="117"/>
      <c r="G53" s="117"/>
      <c r="H53" s="117"/>
      <c r="I53" s="117"/>
      <c r="J53" s="121"/>
      <c r="K53" s="117"/>
      <c r="L53" s="117"/>
      <c r="M53" s="117"/>
      <c r="N53" s="127"/>
      <c r="O53" s="127"/>
      <c r="P53" s="114" t="s">
        <v>165</v>
      </c>
      <c r="Q53" s="122">
        <v>2019</v>
      </c>
      <c r="R53" s="116" t="s">
        <v>54</v>
      </c>
      <c r="S53" s="114"/>
    </row>
    <row r="54" spans="1:19" ht="31.5" customHeight="1" x14ac:dyDescent="0.3">
      <c r="A54" s="117"/>
      <c r="B54" s="117"/>
      <c r="C54" s="114"/>
      <c r="D54" s="118"/>
      <c r="E54" s="118"/>
      <c r="F54" s="117"/>
      <c r="G54" s="117"/>
      <c r="H54" s="117"/>
      <c r="I54" s="117"/>
      <c r="J54" s="121"/>
      <c r="K54" s="117"/>
      <c r="L54" s="117"/>
      <c r="M54" s="117"/>
      <c r="N54" s="127"/>
      <c r="O54" s="127"/>
      <c r="P54" s="114"/>
      <c r="Q54" s="122"/>
      <c r="R54" s="116"/>
      <c r="S54" s="114"/>
    </row>
    <row r="55" spans="1:19" ht="41.95" customHeight="1" x14ac:dyDescent="0.3">
      <c r="A55" s="117"/>
      <c r="B55" s="117"/>
      <c r="C55" s="114"/>
      <c r="D55" s="118"/>
      <c r="E55" s="118"/>
      <c r="F55" s="117"/>
      <c r="G55" s="117"/>
      <c r="H55" s="117"/>
      <c r="I55" s="117"/>
      <c r="J55" s="121"/>
      <c r="K55" s="117"/>
      <c r="L55" s="117"/>
      <c r="M55" s="117"/>
      <c r="N55" s="127"/>
      <c r="O55" s="127"/>
      <c r="P55" s="6" t="s">
        <v>166</v>
      </c>
      <c r="Q55" s="15">
        <v>2020</v>
      </c>
      <c r="R55" s="84">
        <v>691.91759999999999</v>
      </c>
      <c r="S55" s="27"/>
    </row>
    <row r="56" spans="1:19" ht="78.75" customHeight="1" x14ac:dyDescent="0.3">
      <c r="A56" s="117">
        <v>25</v>
      </c>
      <c r="B56" s="117">
        <v>2241882</v>
      </c>
      <c r="C56" s="114" t="s">
        <v>167</v>
      </c>
      <c r="D56" s="118"/>
      <c r="E56" s="118"/>
      <c r="F56" s="117">
        <v>4</v>
      </c>
      <c r="G56" s="117">
        <v>3</v>
      </c>
      <c r="H56" s="27">
        <v>5</v>
      </c>
      <c r="I56" s="27">
        <v>3</v>
      </c>
      <c r="J56" s="121" t="s">
        <v>168</v>
      </c>
      <c r="K56" s="117">
        <v>0</v>
      </c>
      <c r="L56" s="117">
        <v>5</v>
      </c>
      <c r="M56" s="117" t="s">
        <v>109</v>
      </c>
      <c r="N56" s="125" t="s">
        <v>169</v>
      </c>
      <c r="O56" s="125" t="s">
        <v>170</v>
      </c>
      <c r="P56" s="6" t="s">
        <v>112</v>
      </c>
      <c r="Q56" s="15">
        <v>2019</v>
      </c>
      <c r="R56" s="7" t="s">
        <v>54</v>
      </c>
      <c r="S56" s="6"/>
    </row>
    <row r="57" spans="1:19" ht="49.5" customHeight="1" x14ac:dyDescent="0.3">
      <c r="A57" s="117"/>
      <c r="B57" s="117"/>
      <c r="C57" s="114"/>
      <c r="D57" s="118"/>
      <c r="E57" s="118"/>
      <c r="F57" s="117"/>
      <c r="G57" s="117"/>
      <c r="H57" s="117">
        <v>1</v>
      </c>
      <c r="I57" s="117">
        <v>1</v>
      </c>
      <c r="J57" s="121"/>
      <c r="K57" s="117"/>
      <c r="L57" s="117"/>
      <c r="M57" s="117"/>
      <c r="N57" s="125"/>
      <c r="O57" s="125"/>
      <c r="P57" s="6" t="s">
        <v>113</v>
      </c>
      <c r="Q57" s="15">
        <v>2019</v>
      </c>
      <c r="R57" s="7" t="s">
        <v>54</v>
      </c>
      <c r="S57" s="27"/>
    </row>
    <row r="58" spans="1:19" ht="25.1" customHeight="1" x14ac:dyDescent="0.3">
      <c r="A58" s="117"/>
      <c r="B58" s="117"/>
      <c r="C58" s="114"/>
      <c r="D58" s="118"/>
      <c r="E58" s="118"/>
      <c r="F58" s="117"/>
      <c r="G58" s="117"/>
      <c r="H58" s="117"/>
      <c r="I58" s="117"/>
      <c r="J58" s="121"/>
      <c r="K58" s="117"/>
      <c r="L58" s="117"/>
      <c r="M58" s="117"/>
      <c r="N58" s="125"/>
      <c r="O58" s="125"/>
      <c r="P58" s="6" t="s">
        <v>129</v>
      </c>
      <c r="Q58" s="15">
        <v>2019</v>
      </c>
      <c r="R58" s="7" t="s">
        <v>54</v>
      </c>
      <c r="S58" s="27"/>
    </row>
    <row r="59" spans="1:19" ht="49.05" customHeight="1" x14ac:dyDescent="0.3">
      <c r="A59" s="117"/>
      <c r="B59" s="117"/>
      <c r="C59" s="114"/>
      <c r="D59" s="118"/>
      <c r="E59" s="118"/>
      <c r="F59" s="117"/>
      <c r="G59" s="117"/>
      <c r="H59" s="117"/>
      <c r="I59" s="117"/>
      <c r="J59" s="121"/>
      <c r="K59" s="117"/>
      <c r="L59" s="117"/>
      <c r="M59" s="117"/>
      <c r="N59" s="125"/>
      <c r="O59" s="125"/>
      <c r="P59" s="6" t="s">
        <v>171</v>
      </c>
      <c r="Q59" s="15">
        <v>2020</v>
      </c>
      <c r="R59" s="84">
        <v>37.062449999999998</v>
      </c>
      <c r="S59" s="27"/>
    </row>
    <row r="60" spans="1:19" ht="36" customHeight="1" x14ac:dyDescent="0.3">
      <c r="A60" s="117"/>
      <c r="B60" s="117"/>
      <c r="C60" s="114"/>
      <c r="D60" s="118"/>
      <c r="E60" s="118"/>
      <c r="F60" s="117"/>
      <c r="G60" s="117"/>
      <c r="H60" s="117"/>
      <c r="I60" s="117"/>
      <c r="J60" s="121"/>
      <c r="K60" s="117"/>
      <c r="L60" s="117"/>
      <c r="M60" s="117"/>
      <c r="N60" s="125"/>
      <c r="O60" s="125"/>
      <c r="P60" s="6" t="s">
        <v>172</v>
      </c>
      <c r="Q60" s="15">
        <v>2019</v>
      </c>
      <c r="R60" s="7" t="s">
        <v>54</v>
      </c>
      <c r="S60" s="6"/>
    </row>
    <row r="61" spans="1:19" ht="30.25" customHeight="1" x14ac:dyDescent="0.3">
      <c r="A61" s="117">
        <v>26</v>
      </c>
      <c r="B61" s="117">
        <v>2238264</v>
      </c>
      <c r="C61" s="114" t="s">
        <v>173</v>
      </c>
      <c r="D61" s="118"/>
      <c r="E61" s="118"/>
      <c r="F61" s="117">
        <v>4</v>
      </c>
      <c r="G61" s="117">
        <v>3</v>
      </c>
      <c r="H61" s="27">
        <v>1</v>
      </c>
      <c r="I61" s="27">
        <v>3</v>
      </c>
      <c r="J61" s="121" t="s">
        <v>174</v>
      </c>
      <c r="K61" s="117">
        <v>0</v>
      </c>
      <c r="L61" s="117">
        <v>4</v>
      </c>
      <c r="M61" s="117" t="s">
        <v>109</v>
      </c>
      <c r="N61" s="119" t="s">
        <v>175</v>
      </c>
      <c r="O61" s="119" t="s">
        <v>176</v>
      </c>
      <c r="P61" s="6" t="s">
        <v>129</v>
      </c>
      <c r="Q61" s="15">
        <v>2019</v>
      </c>
      <c r="R61" s="7" t="s">
        <v>54</v>
      </c>
      <c r="S61" s="27"/>
    </row>
    <row r="62" spans="1:19" ht="40.5" x14ac:dyDescent="0.3">
      <c r="A62" s="117"/>
      <c r="B62" s="117"/>
      <c r="C62" s="114"/>
      <c r="D62" s="118"/>
      <c r="E62" s="118"/>
      <c r="F62" s="117"/>
      <c r="G62" s="117"/>
      <c r="H62" s="36">
        <v>6</v>
      </c>
      <c r="I62" s="27">
        <v>1</v>
      </c>
      <c r="J62" s="121"/>
      <c r="K62" s="117"/>
      <c r="L62" s="117"/>
      <c r="M62" s="117"/>
      <c r="N62" s="119"/>
      <c r="O62" s="119"/>
      <c r="P62" s="6" t="s">
        <v>177</v>
      </c>
      <c r="Q62" s="15">
        <v>2019</v>
      </c>
      <c r="R62" s="7" t="s">
        <v>54</v>
      </c>
      <c r="S62" s="6"/>
    </row>
    <row r="63" spans="1:19" ht="43.55" customHeight="1" x14ac:dyDescent="0.3">
      <c r="A63" s="117">
        <v>27</v>
      </c>
      <c r="B63" s="117">
        <v>2238264</v>
      </c>
      <c r="C63" s="114" t="s">
        <v>178</v>
      </c>
      <c r="D63" s="118"/>
      <c r="E63" s="118"/>
      <c r="F63" s="117">
        <v>4</v>
      </c>
      <c r="G63" s="117">
        <v>2</v>
      </c>
      <c r="H63" s="27">
        <v>1</v>
      </c>
      <c r="I63" s="27">
        <v>3</v>
      </c>
      <c r="J63" s="121" t="s">
        <v>179</v>
      </c>
      <c r="K63" s="117">
        <v>0</v>
      </c>
      <c r="L63" s="117">
        <v>4</v>
      </c>
      <c r="M63" s="117" t="s">
        <v>180</v>
      </c>
      <c r="N63" s="124" t="s">
        <v>181</v>
      </c>
      <c r="O63" s="124" t="s">
        <v>182</v>
      </c>
      <c r="P63" s="114" t="s">
        <v>113</v>
      </c>
      <c r="Q63" s="122">
        <v>2019</v>
      </c>
      <c r="R63" s="123" t="s">
        <v>54</v>
      </c>
      <c r="S63" s="117"/>
    </row>
    <row r="64" spans="1:19" ht="63.8" customHeight="1" x14ac:dyDescent="0.3">
      <c r="A64" s="117"/>
      <c r="B64" s="117"/>
      <c r="C64" s="114"/>
      <c r="D64" s="118"/>
      <c r="E64" s="118"/>
      <c r="F64" s="117"/>
      <c r="G64" s="117"/>
      <c r="H64" s="27">
        <v>5</v>
      </c>
      <c r="I64" s="27">
        <v>1</v>
      </c>
      <c r="J64" s="121"/>
      <c r="K64" s="117"/>
      <c r="L64" s="117"/>
      <c r="M64" s="117"/>
      <c r="N64" s="124"/>
      <c r="O64" s="124"/>
      <c r="P64" s="114"/>
      <c r="Q64" s="122"/>
      <c r="R64" s="123"/>
      <c r="S64" s="117"/>
    </row>
    <row r="65" spans="1:19" ht="93.25" customHeight="1" x14ac:dyDescent="0.3">
      <c r="A65" s="117">
        <v>28</v>
      </c>
      <c r="B65" s="117">
        <v>2239592</v>
      </c>
      <c r="C65" s="114" t="s">
        <v>183</v>
      </c>
      <c r="D65" s="118"/>
      <c r="E65" s="118"/>
      <c r="F65" s="117">
        <v>5</v>
      </c>
      <c r="G65" s="117" t="s">
        <v>41</v>
      </c>
      <c r="H65" s="27">
        <v>5</v>
      </c>
      <c r="I65" s="27">
        <v>3</v>
      </c>
      <c r="J65" s="121" t="s">
        <v>184</v>
      </c>
      <c r="K65" s="117">
        <v>0</v>
      </c>
      <c r="L65" s="117">
        <v>8</v>
      </c>
      <c r="M65" s="117"/>
      <c r="N65" s="120" t="s">
        <v>185</v>
      </c>
      <c r="O65" s="120" t="s">
        <v>186</v>
      </c>
      <c r="P65" s="6" t="s">
        <v>187</v>
      </c>
      <c r="Q65" s="15">
        <v>2019</v>
      </c>
      <c r="R65" s="7" t="s">
        <v>54</v>
      </c>
      <c r="S65" s="27"/>
    </row>
    <row r="66" spans="1:19" ht="47.6" customHeight="1" x14ac:dyDescent="0.3">
      <c r="A66" s="117"/>
      <c r="B66" s="117"/>
      <c r="C66" s="114"/>
      <c r="D66" s="118"/>
      <c r="E66" s="118"/>
      <c r="F66" s="117"/>
      <c r="G66" s="117"/>
      <c r="H66" s="117">
        <v>1</v>
      </c>
      <c r="I66" s="117">
        <v>2</v>
      </c>
      <c r="J66" s="121"/>
      <c r="K66" s="117"/>
      <c r="L66" s="117"/>
      <c r="M66" s="117"/>
      <c r="N66" s="120"/>
      <c r="O66" s="120"/>
      <c r="P66" s="6" t="s">
        <v>113</v>
      </c>
      <c r="Q66" s="15">
        <v>2019</v>
      </c>
      <c r="R66" s="7" t="s">
        <v>54</v>
      </c>
      <c r="S66" s="27"/>
    </row>
    <row r="67" spans="1:19" ht="40.5" x14ac:dyDescent="0.3">
      <c r="A67" s="117"/>
      <c r="B67" s="117"/>
      <c r="C67" s="114"/>
      <c r="D67" s="118"/>
      <c r="E67" s="118"/>
      <c r="F67" s="117"/>
      <c r="G67" s="117"/>
      <c r="H67" s="117"/>
      <c r="I67" s="117"/>
      <c r="J67" s="121"/>
      <c r="K67" s="117"/>
      <c r="L67" s="117"/>
      <c r="M67" s="117"/>
      <c r="N67" s="120"/>
      <c r="O67" s="120"/>
      <c r="P67" s="6" t="s">
        <v>188</v>
      </c>
      <c r="Q67" s="15">
        <v>2020</v>
      </c>
      <c r="R67" s="84">
        <v>95.5</v>
      </c>
      <c r="S67" s="27"/>
    </row>
    <row r="68" spans="1:19" ht="39.25" customHeight="1" x14ac:dyDescent="0.3">
      <c r="A68" s="117"/>
      <c r="B68" s="117"/>
      <c r="C68" s="114"/>
      <c r="D68" s="118"/>
      <c r="E68" s="118"/>
      <c r="F68" s="117"/>
      <c r="G68" s="117"/>
      <c r="H68" s="117"/>
      <c r="I68" s="117"/>
      <c r="J68" s="121"/>
      <c r="K68" s="117"/>
      <c r="L68" s="117"/>
      <c r="M68" s="117"/>
      <c r="N68" s="120"/>
      <c r="O68" s="120"/>
      <c r="P68" s="6" t="s">
        <v>189</v>
      </c>
      <c r="Q68" s="15">
        <v>2020</v>
      </c>
      <c r="R68" s="84">
        <v>597.67600000000004</v>
      </c>
      <c r="S68" s="27"/>
    </row>
    <row r="69" spans="1:19" ht="54.8" customHeight="1" x14ac:dyDescent="0.3">
      <c r="A69" s="117">
        <v>29</v>
      </c>
      <c r="B69" s="117">
        <v>2238840</v>
      </c>
      <c r="C69" s="114" t="s">
        <v>190</v>
      </c>
      <c r="D69" s="118"/>
      <c r="E69" s="118"/>
      <c r="F69" s="117">
        <v>4</v>
      </c>
      <c r="G69" s="117">
        <v>3</v>
      </c>
      <c r="H69" s="27">
        <v>1</v>
      </c>
      <c r="I69" s="27">
        <v>3</v>
      </c>
      <c r="J69" s="121" t="s">
        <v>191</v>
      </c>
      <c r="K69" s="117">
        <v>0</v>
      </c>
      <c r="L69" s="117">
        <v>4</v>
      </c>
      <c r="M69" s="117" t="s">
        <v>192</v>
      </c>
      <c r="N69" s="120" t="s">
        <v>193</v>
      </c>
      <c r="O69" s="120" t="s">
        <v>194</v>
      </c>
      <c r="P69" s="6" t="s">
        <v>195</v>
      </c>
      <c r="Q69" s="15">
        <v>2020</v>
      </c>
      <c r="R69" s="35">
        <v>200</v>
      </c>
      <c r="S69" s="27"/>
    </row>
    <row r="70" spans="1:19" ht="72.8" customHeight="1" x14ac:dyDescent="0.3">
      <c r="A70" s="117"/>
      <c r="B70" s="117"/>
      <c r="C70" s="114"/>
      <c r="D70" s="118"/>
      <c r="E70" s="118"/>
      <c r="F70" s="117"/>
      <c r="G70" s="117"/>
      <c r="H70" s="27">
        <v>5</v>
      </c>
      <c r="I70" s="27">
        <v>1</v>
      </c>
      <c r="J70" s="121"/>
      <c r="K70" s="117"/>
      <c r="L70" s="117"/>
      <c r="M70" s="117"/>
      <c r="N70" s="120"/>
      <c r="O70" s="120"/>
      <c r="P70" s="6" t="s">
        <v>196</v>
      </c>
      <c r="Q70" s="15">
        <v>2021</v>
      </c>
      <c r="R70" s="35">
        <v>1000</v>
      </c>
      <c r="S70" s="27"/>
    </row>
    <row r="71" spans="1:19" ht="23.95" customHeight="1" x14ac:dyDescent="0.3">
      <c r="A71" s="117">
        <v>30</v>
      </c>
      <c r="B71" s="117">
        <v>2242146</v>
      </c>
      <c r="C71" s="101" t="s">
        <v>197</v>
      </c>
      <c r="D71" s="101" t="s">
        <v>198</v>
      </c>
      <c r="E71" s="101" t="s">
        <v>198</v>
      </c>
      <c r="F71" s="117">
        <v>4</v>
      </c>
      <c r="G71" s="117">
        <v>1</v>
      </c>
      <c r="H71" s="27">
        <v>1</v>
      </c>
      <c r="I71" s="27">
        <v>1</v>
      </c>
      <c r="J71" s="88" t="s">
        <v>199</v>
      </c>
      <c r="K71" s="117">
        <v>0</v>
      </c>
      <c r="L71" s="117">
        <v>3</v>
      </c>
      <c r="M71" s="117">
        <v>15</v>
      </c>
      <c r="N71" s="101" t="s">
        <v>198</v>
      </c>
      <c r="O71" s="101" t="s">
        <v>198</v>
      </c>
      <c r="P71" s="114" t="s">
        <v>200</v>
      </c>
      <c r="Q71" s="115">
        <v>2019</v>
      </c>
      <c r="R71" s="116" t="s">
        <v>54</v>
      </c>
      <c r="S71" s="114"/>
    </row>
    <row r="72" spans="1:19" ht="20.6" customHeight="1" x14ac:dyDescent="0.3">
      <c r="A72" s="117"/>
      <c r="B72" s="117"/>
      <c r="C72" s="101"/>
      <c r="D72" s="101"/>
      <c r="E72" s="101"/>
      <c r="F72" s="117"/>
      <c r="G72" s="117"/>
      <c r="H72" s="27">
        <v>5</v>
      </c>
      <c r="I72" s="27">
        <v>3</v>
      </c>
      <c r="J72" s="88"/>
      <c r="K72" s="117"/>
      <c r="L72" s="117"/>
      <c r="M72" s="117"/>
      <c r="N72" s="101"/>
      <c r="O72" s="101"/>
      <c r="P72" s="114"/>
      <c r="Q72" s="115"/>
      <c r="R72" s="116"/>
      <c r="S72" s="114"/>
    </row>
    <row r="73" spans="1:19" ht="55.95" customHeight="1" x14ac:dyDescent="0.3">
      <c r="A73" s="117">
        <v>31</v>
      </c>
      <c r="B73" s="117">
        <v>2242146</v>
      </c>
      <c r="C73" s="101" t="s">
        <v>197</v>
      </c>
      <c r="D73" s="101" t="s">
        <v>201</v>
      </c>
      <c r="E73" s="118"/>
      <c r="F73" s="117">
        <v>5</v>
      </c>
      <c r="G73" s="117" t="s">
        <v>41</v>
      </c>
      <c r="H73" s="27">
        <v>1</v>
      </c>
      <c r="I73" s="27">
        <v>3</v>
      </c>
      <c r="J73" s="88" t="s">
        <v>202</v>
      </c>
      <c r="K73" s="117">
        <v>0</v>
      </c>
      <c r="L73" s="117">
        <v>5</v>
      </c>
      <c r="M73" s="117"/>
      <c r="N73" s="119" t="s">
        <v>450</v>
      </c>
      <c r="O73" s="119" t="s">
        <v>451</v>
      </c>
      <c r="P73" s="6" t="s">
        <v>203</v>
      </c>
      <c r="Q73" s="15">
        <v>2019</v>
      </c>
      <c r="R73" s="7" t="s">
        <v>54</v>
      </c>
      <c r="S73" s="27"/>
    </row>
    <row r="74" spans="1:19" ht="82.3" customHeight="1" x14ac:dyDescent="0.3">
      <c r="A74" s="117"/>
      <c r="B74" s="117"/>
      <c r="C74" s="101"/>
      <c r="D74" s="101"/>
      <c r="E74" s="118"/>
      <c r="F74" s="117"/>
      <c r="G74" s="117"/>
      <c r="H74" s="27">
        <v>5</v>
      </c>
      <c r="I74" s="27">
        <v>2</v>
      </c>
      <c r="J74" s="88"/>
      <c r="K74" s="117"/>
      <c r="L74" s="117"/>
      <c r="M74" s="117"/>
      <c r="N74" s="119"/>
      <c r="O74" s="119"/>
      <c r="P74" s="6" t="s">
        <v>204</v>
      </c>
      <c r="Q74" s="15">
        <v>2019</v>
      </c>
      <c r="R74" s="7" t="s">
        <v>54</v>
      </c>
      <c r="S74" s="27"/>
    </row>
    <row r="75" spans="1:19" ht="22.5" customHeight="1" x14ac:dyDescent="0.3">
      <c r="A75" s="22"/>
      <c r="B75" s="22"/>
      <c r="C75" s="23" t="s">
        <v>98</v>
      </c>
      <c r="D75" s="24"/>
      <c r="E75" s="24"/>
      <c r="F75" s="22"/>
      <c r="G75" s="22"/>
      <c r="H75" s="22"/>
      <c r="I75" s="22"/>
      <c r="J75" s="22"/>
      <c r="K75" s="22"/>
      <c r="L75" s="22"/>
      <c r="M75" s="22"/>
      <c r="N75" s="24"/>
      <c r="O75" s="24"/>
      <c r="P75" s="24"/>
      <c r="Q75" s="25"/>
      <c r="R75" s="26">
        <f>R41+R42+R44+R55+R59+R67+R68+R69+R70</f>
        <v>3659.5580500000001</v>
      </c>
      <c r="S75" s="24"/>
    </row>
    <row r="76" spans="1:19" ht="20.6" customHeight="1" x14ac:dyDescent="0.3">
      <c r="A76" s="38"/>
      <c r="B76" s="38"/>
      <c r="C76" s="39" t="s">
        <v>205</v>
      </c>
      <c r="D76" s="40"/>
      <c r="E76" s="40"/>
      <c r="F76" s="38"/>
      <c r="G76" s="38"/>
      <c r="H76" s="38"/>
      <c r="I76" s="38"/>
      <c r="J76" s="38"/>
      <c r="K76" s="38"/>
      <c r="L76" s="38"/>
      <c r="M76" s="38"/>
      <c r="N76" s="40"/>
      <c r="O76" s="40"/>
      <c r="P76" s="40"/>
      <c r="Q76" s="41"/>
      <c r="R76" s="42">
        <f>R75+R30+R27</f>
        <v>5759.5580499999996</v>
      </c>
      <c r="S76" s="40"/>
    </row>
    <row r="77" spans="1:19" ht="25.75" customHeight="1" x14ac:dyDescent="0.3">
      <c r="A77" s="112" t="s">
        <v>206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</row>
    <row r="78" spans="1:19" ht="23.8" customHeight="1" x14ac:dyDescent="0.3">
      <c r="A78" s="113" t="s">
        <v>26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1:19" s="45" customFormat="1" ht="25.75" hidden="1" customHeight="1" x14ac:dyDescent="0.25">
      <c r="A79" s="87">
        <v>1</v>
      </c>
      <c r="B79" s="88"/>
      <c r="C79" s="88" t="s">
        <v>207</v>
      </c>
      <c r="D79" s="88" t="s">
        <v>208</v>
      </c>
      <c r="E79" s="88" t="s">
        <v>209</v>
      </c>
      <c r="F79" s="87">
        <v>4</v>
      </c>
      <c r="G79" s="88" t="s">
        <v>210</v>
      </c>
      <c r="H79" s="43">
        <v>1</v>
      </c>
      <c r="I79" s="37">
        <v>3</v>
      </c>
      <c r="J79" s="88" t="s">
        <v>211</v>
      </c>
      <c r="K79" s="88">
        <v>0</v>
      </c>
      <c r="L79" s="88">
        <v>6</v>
      </c>
      <c r="M79" s="87"/>
      <c r="N79" s="88" t="s">
        <v>212</v>
      </c>
      <c r="O79" s="87" t="s">
        <v>213</v>
      </c>
      <c r="P79" s="88" t="s">
        <v>214</v>
      </c>
      <c r="Q79" s="87" t="s">
        <v>215</v>
      </c>
      <c r="R79" s="100">
        <v>47341.8</v>
      </c>
      <c r="S79" s="87" t="s">
        <v>216</v>
      </c>
    </row>
    <row r="80" spans="1:19" s="45" customFormat="1" ht="23.8" hidden="1" customHeight="1" x14ac:dyDescent="0.25">
      <c r="A80" s="87"/>
      <c r="B80" s="88"/>
      <c r="C80" s="88"/>
      <c r="D80" s="88"/>
      <c r="E80" s="88"/>
      <c r="F80" s="87"/>
      <c r="G80" s="88"/>
      <c r="H80" s="43">
        <v>5</v>
      </c>
      <c r="I80" s="37">
        <v>1</v>
      </c>
      <c r="J80" s="88"/>
      <c r="K80" s="88"/>
      <c r="L80" s="88"/>
      <c r="M80" s="87"/>
      <c r="N80" s="88"/>
      <c r="O80" s="87"/>
      <c r="P80" s="88"/>
      <c r="Q80" s="87"/>
      <c r="R80" s="100"/>
      <c r="S80" s="87"/>
    </row>
    <row r="81" spans="1:19" s="45" customFormat="1" ht="25.75" hidden="1" customHeight="1" x14ac:dyDescent="0.25">
      <c r="A81" s="87">
        <v>2</v>
      </c>
      <c r="B81" s="88"/>
      <c r="C81" s="88" t="s">
        <v>207</v>
      </c>
      <c r="D81" s="88" t="s">
        <v>217</v>
      </c>
      <c r="E81" s="88" t="s">
        <v>218</v>
      </c>
      <c r="F81" s="87">
        <v>10</v>
      </c>
      <c r="G81" s="88">
        <v>2</v>
      </c>
      <c r="H81" s="43">
        <v>1</v>
      </c>
      <c r="I81" s="37">
        <v>9</v>
      </c>
      <c r="J81" s="88" t="s">
        <v>219</v>
      </c>
      <c r="K81" s="88">
        <v>2</v>
      </c>
      <c r="L81" s="88">
        <v>20</v>
      </c>
      <c r="M81" s="87" t="s">
        <v>220</v>
      </c>
      <c r="N81" s="88"/>
      <c r="O81" s="87"/>
      <c r="P81" s="88"/>
      <c r="Q81" s="87"/>
      <c r="R81" s="100"/>
      <c r="S81" s="87"/>
    </row>
    <row r="82" spans="1:19" s="45" customFormat="1" ht="22.5" hidden="1" customHeight="1" x14ac:dyDescent="0.25">
      <c r="A82" s="87"/>
      <c r="B82" s="88"/>
      <c r="C82" s="88"/>
      <c r="D82" s="88"/>
      <c r="E82" s="88"/>
      <c r="F82" s="87"/>
      <c r="G82" s="88"/>
      <c r="H82" s="43">
        <v>5</v>
      </c>
      <c r="I82" s="37">
        <v>1</v>
      </c>
      <c r="J82" s="88"/>
      <c r="K82" s="88"/>
      <c r="L82" s="88"/>
      <c r="M82" s="87"/>
      <c r="N82" s="88"/>
      <c r="O82" s="87"/>
      <c r="P82" s="88"/>
      <c r="Q82" s="87"/>
      <c r="R82" s="100"/>
      <c r="S82" s="87"/>
    </row>
    <row r="83" spans="1:19" s="45" customFormat="1" ht="12.7" hidden="1" customHeight="1" x14ac:dyDescent="0.25">
      <c r="A83" s="87">
        <v>3</v>
      </c>
      <c r="B83" s="88"/>
      <c r="C83" s="88" t="s">
        <v>207</v>
      </c>
      <c r="D83" s="88" t="s">
        <v>221</v>
      </c>
      <c r="E83" s="88" t="s">
        <v>222</v>
      </c>
      <c r="F83" s="87">
        <v>5</v>
      </c>
      <c r="G83" s="88">
        <v>0</v>
      </c>
      <c r="H83" s="43">
        <v>5</v>
      </c>
      <c r="I83" s="37">
        <v>4</v>
      </c>
      <c r="J83" s="88" t="s">
        <v>223</v>
      </c>
      <c r="K83" s="88">
        <v>1</v>
      </c>
      <c r="L83" s="88">
        <v>7</v>
      </c>
      <c r="M83" s="87"/>
      <c r="N83" s="88" t="s">
        <v>221</v>
      </c>
      <c r="O83" s="87" t="s">
        <v>222</v>
      </c>
      <c r="P83" s="88" t="s">
        <v>224</v>
      </c>
      <c r="Q83" s="87" t="s">
        <v>225</v>
      </c>
      <c r="R83" s="100">
        <v>1432</v>
      </c>
      <c r="S83" s="87"/>
    </row>
    <row r="84" spans="1:19" s="45" customFormat="1" ht="13.5" hidden="1" x14ac:dyDescent="0.25">
      <c r="A84" s="87"/>
      <c r="B84" s="88"/>
      <c r="C84" s="88"/>
      <c r="D84" s="88"/>
      <c r="E84" s="88"/>
      <c r="F84" s="87"/>
      <c r="G84" s="88"/>
      <c r="H84" s="43">
        <v>1</v>
      </c>
      <c r="I84" s="37">
        <v>1</v>
      </c>
      <c r="J84" s="88"/>
      <c r="K84" s="88"/>
      <c r="L84" s="88"/>
      <c r="M84" s="87"/>
      <c r="N84" s="88"/>
      <c r="O84" s="87"/>
      <c r="P84" s="88"/>
      <c r="Q84" s="87"/>
      <c r="R84" s="100"/>
      <c r="S84" s="87"/>
    </row>
    <row r="85" spans="1:19" ht="97.75" hidden="1" customHeight="1" x14ac:dyDescent="0.3">
      <c r="A85" s="43">
        <v>4</v>
      </c>
      <c r="B85" s="37"/>
      <c r="C85" s="37" t="s">
        <v>207</v>
      </c>
      <c r="D85" s="37" t="s">
        <v>226</v>
      </c>
      <c r="E85" s="37" t="s">
        <v>227</v>
      </c>
      <c r="F85" s="43">
        <v>3</v>
      </c>
      <c r="G85" s="37" t="s">
        <v>210</v>
      </c>
      <c r="H85" s="43">
        <v>1</v>
      </c>
      <c r="I85" s="37">
        <v>3</v>
      </c>
      <c r="J85" s="43" t="s">
        <v>228</v>
      </c>
      <c r="K85" s="37">
        <v>0</v>
      </c>
      <c r="L85" s="37">
        <v>7</v>
      </c>
      <c r="M85" s="43"/>
      <c r="N85" s="37" t="s">
        <v>212</v>
      </c>
      <c r="O85" s="43" t="s">
        <v>213</v>
      </c>
      <c r="P85" s="37" t="s">
        <v>214</v>
      </c>
      <c r="Q85" s="43" t="s">
        <v>215</v>
      </c>
      <c r="R85" s="44">
        <v>47341.8</v>
      </c>
      <c r="S85" s="43" t="s">
        <v>216</v>
      </c>
    </row>
    <row r="86" spans="1:19" ht="12.7" hidden="1" customHeight="1" x14ac:dyDescent="0.3">
      <c r="A86" s="87">
        <v>5</v>
      </c>
      <c r="B86" s="88"/>
      <c r="C86" s="88" t="s">
        <v>207</v>
      </c>
      <c r="D86" s="88" t="s">
        <v>229</v>
      </c>
      <c r="E86" s="88" t="s">
        <v>230</v>
      </c>
      <c r="F86" s="87">
        <v>6</v>
      </c>
      <c r="G86" s="88">
        <v>0</v>
      </c>
      <c r="H86" s="43">
        <v>5</v>
      </c>
      <c r="I86" s="37">
        <v>4</v>
      </c>
      <c r="J86" s="88" t="s">
        <v>223</v>
      </c>
      <c r="K86" s="88">
        <v>3</v>
      </c>
      <c r="L86" s="88">
        <v>3</v>
      </c>
      <c r="M86" s="87"/>
      <c r="N86" s="88" t="s">
        <v>226</v>
      </c>
      <c r="O86" s="87" t="s">
        <v>227</v>
      </c>
      <c r="P86" s="88" t="s">
        <v>224</v>
      </c>
      <c r="Q86" s="87" t="s">
        <v>225</v>
      </c>
      <c r="R86" s="100">
        <v>1432</v>
      </c>
      <c r="S86" s="87"/>
    </row>
    <row r="87" spans="1:19" hidden="1" x14ac:dyDescent="0.3">
      <c r="A87" s="87"/>
      <c r="B87" s="88"/>
      <c r="C87" s="88"/>
      <c r="D87" s="88"/>
      <c r="E87" s="88"/>
      <c r="F87" s="87"/>
      <c r="G87" s="88"/>
      <c r="H87" s="43">
        <v>1</v>
      </c>
      <c r="I87" s="37">
        <v>1</v>
      </c>
      <c r="J87" s="88"/>
      <c r="K87" s="88"/>
      <c r="L87" s="88"/>
      <c r="M87" s="87"/>
      <c r="N87" s="88"/>
      <c r="O87" s="87"/>
      <c r="P87" s="88"/>
      <c r="Q87" s="87"/>
      <c r="R87" s="100"/>
      <c r="S87" s="87"/>
    </row>
    <row r="88" spans="1:19" hidden="1" x14ac:dyDescent="0.3">
      <c r="A88" s="87"/>
      <c r="B88" s="88"/>
      <c r="C88" s="88"/>
      <c r="D88" s="88"/>
      <c r="E88" s="88"/>
      <c r="F88" s="87"/>
      <c r="G88" s="88"/>
      <c r="H88" s="43">
        <v>3</v>
      </c>
      <c r="I88" s="37">
        <v>1</v>
      </c>
      <c r="J88" s="88"/>
      <c r="K88" s="88"/>
      <c r="L88" s="88"/>
      <c r="M88" s="87"/>
      <c r="N88" s="88"/>
      <c r="O88" s="87"/>
      <c r="P88" s="88"/>
      <c r="Q88" s="87"/>
      <c r="R88" s="100"/>
      <c r="S88" s="87"/>
    </row>
    <row r="89" spans="1:19" ht="99.65" hidden="1" customHeight="1" x14ac:dyDescent="0.3">
      <c r="A89" s="43">
        <v>6</v>
      </c>
      <c r="B89" s="37"/>
      <c r="C89" s="37" t="s">
        <v>207</v>
      </c>
      <c r="D89" s="37" t="s">
        <v>231</v>
      </c>
      <c r="E89" s="37" t="s">
        <v>232</v>
      </c>
      <c r="F89" s="43">
        <v>4</v>
      </c>
      <c r="G89" s="37" t="s">
        <v>210</v>
      </c>
      <c r="H89" s="43">
        <v>1</v>
      </c>
      <c r="I89" s="37">
        <v>4</v>
      </c>
      <c r="J89" s="43" t="s">
        <v>233</v>
      </c>
      <c r="K89" s="37">
        <v>0</v>
      </c>
      <c r="L89" s="37">
        <v>6</v>
      </c>
      <c r="M89" s="43"/>
      <c r="N89" s="37" t="s">
        <v>212</v>
      </c>
      <c r="O89" s="43" t="s">
        <v>213</v>
      </c>
      <c r="P89" s="37" t="s">
        <v>214</v>
      </c>
      <c r="Q89" s="43" t="s">
        <v>215</v>
      </c>
      <c r="R89" s="44">
        <v>47341.8</v>
      </c>
      <c r="S89" s="43" t="s">
        <v>216</v>
      </c>
    </row>
    <row r="90" spans="1:19" ht="91.95" hidden="1" customHeight="1" x14ac:dyDescent="0.3">
      <c r="A90" s="43">
        <v>7</v>
      </c>
      <c r="B90" s="37"/>
      <c r="C90" s="46" t="s">
        <v>234</v>
      </c>
      <c r="D90" s="37" t="s">
        <v>235</v>
      </c>
      <c r="E90" s="47" t="s">
        <v>236</v>
      </c>
      <c r="F90" s="43">
        <v>3</v>
      </c>
      <c r="G90" s="37" t="s">
        <v>210</v>
      </c>
      <c r="H90" s="43">
        <v>1</v>
      </c>
      <c r="I90" s="37">
        <v>3</v>
      </c>
      <c r="J90" s="37" t="s">
        <v>237</v>
      </c>
      <c r="K90" s="37">
        <v>0</v>
      </c>
      <c r="L90" s="37">
        <v>6</v>
      </c>
      <c r="M90" s="43"/>
      <c r="N90" s="37" t="s">
        <v>231</v>
      </c>
      <c r="O90" s="43" t="s">
        <v>232</v>
      </c>
      <c r="P90" s="37" t="s">
        <v>238</v>
      </c>
      <c r="Q90" s="43">
        <v>2019</v>
      </c>
      <c r="R90" s="44">
        <v>566.60500000000002</v>
      </c>
      <c r="S90" s="43" t="s">
        <v>239</v>
      </c>
    </row>
    <row r="91" spans="1:19" ht="54" hidden="1" x14ac:dyDescent="0.3">
      <c r="A91" s="43">
        <v>8</v>
      </c>
      <c r="B91" s="37"/>
      <c r="C91" s="46" t="s">
        <v>234</v>
      </c>
      <c r="D91" s="37" t="s">
        <v>240</v>
      </c>
      <c r="E91" s="37" t="s">
        <v>241</v>
      </c>
      <c r="F91" s="43">
        <v>3</v>
      </c>
      <c r="G91" s="37">
        <v>1</v>
      </c>
      <c r="H91" s="43">
        <v>5</v>
      </c>
      <c r="I91" s="37">
        <v>3</v>
      </c>
      <c r="J91" s="37" t="s">
        <v>242</v>
      </c>
      <c r="K91" s="37">
        <v>0</v>
      </c>
      <c r="L91" s="37">
        <v>3</v>
      </c>
      <c r="M91" s="43">
        <v>15</v>
      </c>
      <c r="N91" s="37" t="s">
        <v>240</v>
      </c>
      <c r="O91" s="43" t="s">
        <v>241</v>
      </c>
      <c r="P91" s="37" t="s">
        <v>243</v>
      </c>
      <c r="Q91" s="43" t="s">
        <v>244</v>
      </c>
      <c r="R91" s="44"/>
      <c r="S91" s="43"/>
    </row>
    <row r="92" spans="1:19" ht="84.25" hidden="1" customHeight="1" x14ac:dyDescent="0.3">
      <c r="A92" s="43">
        <v>9</v>
      </c>
      <c r="B92" s="37"/>
      <c r="C92" s="46" t="s">
        <v>234</v>
      </c>
      <c r="D92" s="37" t="s">
        <v>245</v>
      </c>
      <c r="E92" s="37" t="s">
        <v>246</v>
      </c>
      <c r="F92" s="43">
        <v>3</v>
      </c>
      <c r="G92" s="37" t="s">
        <v>210</v>
      </c>
      <c r="H92" s="43">
        <v>1</v>
      </c>
      <c r="I92" s="37">
        <v>3</v>
      </c>
      <c r="J92" s="37" t="s">
        <v>51</v>
      </c>
      <c r="K92" s="37">
        <v>0</v>
      </c>
      <c r="L92" s="37">
        <v>4</v>
      </c>
      <c r="M92" s="43"/>
      <c r="N92" s="37" t="s">
        <v>245</v>
      </c>
      <c r="O92" s="43" t="s">
        <v>246</v>
      </c>
      <c r="P92" s="37" t="s">
        <v>247</v>
      </c>
      <c r="Q92" s="43" t="s">
        <v>248</v>
      </c>
      <c r="R92" s="44">
        <v>566.60500000000002</v>
      </c>
      <c r="S92" s="43" t="s">
        <v>239</v>
      </c>
    </row>
    <row r="93" spans="1:19" ht="40.5" hidden="1" x14ac:dyDescent="0.3">
      <c r="A93" s="43">
        <v>10</v>
      </c>
      <c r="B93" s="37"/>
      <c r="C93" s="46" t="s">
        <v>249</v>
      </c>
      <c r="D93" s="37" t="s">
        <v>250</v>
      </c>
      <c r="E93" s="37" t="s">
        <v>251</v>
      </c>
      <c r="F93" s="43">
        <v>4</v>
      </c>
      <c r="G93" s="37">
        <v>0</v>
      </c>
      <c r="H93" s="43">
        <v>5</v>
      </c>
      <c r="I93" s="37">
        <v>4</v>
      </c>
      <c r="J93" s="37" t="s">
        <v>242</v>
      </c>
      <c r="K93" s="37">
        <v>2</v>
      </c>
      <c r="L93" s="37">
        <v>2</v>
      </c>
      <c r="M93" s="43"/>
      <c r="N93" s="37" t="s">
        <v>250</v>
      </c>
      <c r="O93" s="43" t="s">
        <v>251</v>
      </c>
      <c r="P93" s="37" t="s">
        <v>252</v>
      </c>
      <c r="Q93" s="43" t="s">
        <v>225</v>
      </c>
      <c r="R93" s="48">
        <v>1900</v>
      </c>
      <c r="S93" s="43" t="s">
        <v>253</v>
      </c>
    </row>
    <row r="94" spans="1:19" ht="40.5" hidden="1" x14ac:dyDescent="0.3">
      <c r="A94" s="43">
        <v>11</v>
      </c>
      <c r="B94" s="47"/>
      <c r="C94" s="46" t="s">
        <v>249</v>
      </c>
      <c r="D94" s="47" t="s">
        <v>254</v>
      </c>
      <c r="E94" s="47" t="s">
        <v>255</v>
      </c>
      <c r="F94" s="49">
        <v>3</v>
      </c>
      <c r="G94" s="47">
        <v>0</v>
      </c>
      <c r="H94" s="49">
        <v>1</v>
      </c>
      <c r="I94" s="47">
        <v>3</v>
      </c>
      <c r="J94" s="47" t="s">
        <v>242</v>
      </c>
      <c r="K94" s="47">
        <v>0</v>
      </c>
      <c r="L94" s="47">
        <v>4</v>
      </c>
      <c r="M94" s="49"/>
      <c r="N94" s="47" t="s">
        <v>254</v>
      </c>
      <c r="O94" s="49" t="s">
        <v>255</v>
      </c>
      <c r="P94" s="47" t="s">
        <v>256</v>
      </c>
      <c r="Q94" s="49" t="s">
        <v>54</v>
      </c>
      <c r="R94" s="50">
        <v>150</v>
      </c>
      <c r="S94" s="49"/>
    </row>
    <row r="95" spans="1:19" ht="88.1" hidden="1" customHeight="1" x14ac:dyDescent="0.3">
      <c r="A95" s="51">
        <v>12</v>
      </c>
      <c r="B95" s="37"/>
      <c r="C95" s="37" t="s">
        <v>257</v>
      </c>
      <c r="D95" s="37" t="s">
        <v>258</v>
      </c>
      <c r="E95" s="37" t="s">
        <v>259</v>
      </c>
      <c r="F95" s="43">
        <v>4</v>
      </c>
      <c r="G95" s="37">
        <v>1</v>
      </c>
      <c r="H95" s="43">
        <v>1</v>
      </c>
      <c r="I95" s="37">
        <v>4</v>
      </c>
      <c r="J95" s="37" t="s">
        <v>260</v>
      </c>
      <c r="K95" s="37">
        <v>0</v>
      </c>
      <c r="L95" s="37">
        <v>7</v>
      </c>
      <c r="M95" s="43">
        <v>8</v>
      </c>
      <c r="N95" s="37" t="s">
        <v>212</v>
      </c>
      <c r="O95" s="43" t="s">
        <v>213</v>
      </c>
      <c r="P95" s="88" t="s">
        <v>214</v>
      </c>
      <c r="Q95" s="43" t="s">
        <v>215</v>
      </c>
      <c r="R95" s="44">
        <v>47341.8</v>
      </c>
      <c r="S95" s="87" t="s">
        <v>216</v>
      </c>
    </row>
    <row r="96" spans="1:19" hidden="1" x14ac:dyDescent="0.3">
      <c r="A96" s="51">
        <v>13</v>
      </c>
      <c r="B96" s="37"/>
      <c r="C96" s="37" t="s">
        <v>257</v>
      </c>
      <c r="D96" s="37" t="s">
        <v>261</v>
      </c>
      <c r="E96" s="37" t="s">
        <v>262</v>
      </c>
      <c r="F96" s="43">
        <v>3</v>
      </c>
      <c r="G96" s="37">
        <v>0</v>
      </c>
      <c r="H96" s="43">
        <v>1</v>
      </c>
      <c r="I96" s="37">
        <v>3</v>
      </c>
      <c r="J96" s="43" t="s">
        <v>263</v>
      </c>
      <c r="K96" s="37">
        <v>0</v>
      </c>
      <c r="L96" s="37">
        <v>4</v>
      </c>
      <c r="M96" s="43"/>
      <c r="N96" s="37" t="s">
        <v>261</v>
      </c>
      <c r="O96" s="43" t="s">
        <v>262</v>
      </c>
      <c r="P96" s="88"/>
      <c r="Q96" s="43" t="s">
        <v>225</v>
      </c>
      <c r="R96" s="44">
        <v>502</v>
      </c>
      <c r="S96" s="87"/>
    </row>
    <row r="97" spans="1:19" ht="63.65" hidden="1" customHeight="1" x14ac:dyDescent="0.3">
      <c r="A97" s="51">
        <v>14</v>
      </c>
      <c r="B97" s="37"/>
      <c r="C97" s="37" t="s">
        <v>257</v>
      </c>
      <c r="D97" s="37" t="s">
        <v>264</v>
      </c>
      <c r="E97" s="37" t="s">
        <v>265</v>
      </c>
      <c r="F97" s="43">
        <v>6</v>
      </c>
      <c r="G97" s="37" t="s">
        <v>210</v>
      </c>
      <c r="H97" s="43">
        <v>1</v>
      </c>
      <c r="I97" s="37">
        <v>6</v>
      </c>
      <c r="J97" s="47" t="s">
        <v>51</v>
      </c>
      <c r="K97" s="37">
        <v>2</v>
      </c>
      <c r="L97" s="37">
        <v>9</v>
      </c>
      <c r="M97" s="43"/>
      <c r="N97" s="37" t="s">
        <v>264</v>
      </c>
      <c r="O97" s="43" t="s">
        <v>265</v>
      </c>
      <c r="P97" s="37" t="s">
        <v>266</v>
      </c>
      <c r="Q97" s="43" t="s">
        <v>267</v>
      </c>
      <c r="R97" s="44">
        <v>500</v>
      </c>
      <c r="S97" s="43" t="s">
        <v>216</v>
      </c>
    </row>
    <row r="98" spans="1:19" ht="12.7" hidden="1" customHeight="1" x14ac:dyDescent="0.3">
      <c r="A98" s="51">
        <v>15</v>
      </c>
      <c r="B98" s="37"/>
      <c r="C98" s="37" t="s">
        <v>257</v>
      </c>
      <c r="D98" s="37" t="s">
        <v>268</v>
      </c>
      <c r="E98" s="37" t="s">
        <v>269</v>
      </c>
      <c r="F98" s="43">
        <v>3</v>
      </c>
      <c r="G98" s="37">
        <v>0</v>
      </c>
      <c r="H98" s="43">
        <v>1</v>
      </c>
      <c r="I98" s="37">
        <v>3</v>
      </c>
      <c r="J98" s="37"/>
      <c r="K98" s="37">
        <v>0</v>
      </c>
      <c r="L98" s="37">
        <v>6</v>
      </c>
      <c r="M98" s="37"/>
      <c r="N98" s="37" t="s">
        <v>270</v>
      </c>
      <c r="O98" s="43" t="s">
        <v>271</v>
      </c>
      <c r="P98" s="87" t="s">
        <v>272</v>
      </c>
      <c r="Q98" s="87" t="s">
        <v>273</v>
      </c>
      <c r="R98" s="109" t="s">
        <v>244</v>
      </c>
      <c r="S98" s="87"/>
    </row>
    <row r="99" spans="1:19" hidden="1" x14ac:dyDescent="0.3">
      <c r="A99" s="51">
        <v>16</v>
      </c>
      <c r="B99" s="37"/>
      <c r="C99" s="37" t="s">
        <v>257</v>
      </c>
      <c r="D99" s="37" t="s">
        <v>274</v>
      </c>
      <c r="E99" s="37" t="s">
        <v>275</v>
      </c>
      <c r="F99" s="43">
        <v>3</v>
      </c>
      <c r="G99" s="37">
        <v>0</v>
      </c>
      <c r="H99" s="43">
        <v>1</v>
      </c>
      <c r="I99" s="37">
        <v>3</v>
      </c>
      <c r="J99" s="37"/>
      <c r="K99" s="37">
        <v>1</v>
      </c>
      <c r="L99" s="37">
        <v>3</v>
      </c>
      <c r="M99" s="37"/>
      <c r="N99" s="37" t="s">
        <v>270</v>
      </c>
      <c r="O99" s="43" t="s">
        <v>271</v>
      </c>
      <c r="P99" s="87"/>
      <c r="Q99" s="87"/>
      <c r="R99" s="109"/>
      <c r="S99" s="87"/>
    </row>
    <row r="100" spans="1:19" ht="12.7" hidden="1" customHeight="1" x14ac:dyDescent="0.3">
      <c r="A100" s="93">
        <v>17</v>
      </c>
      <c r="B100" s="88"/>
      <c r="C100" s="88" t="s">
        <v>257</v>
      </c>
      <c r="D100" s="88" t="s">
        <v>276</v>
      </c>
      <c r="E100" s="88" t="s">
        <v>277</v>
      </c>
      <c r="F100" s="87">
        <v>5</v>
      </c>
      <c r="G100" s="88">
        <v>1</v>
      </c>
      <c r="H100" s="43">
        <v>5</v>
      </c>
      <c r="I100" s="37">
        <v>2</v>
      </c>
      <c r="J100" s="88"/>
      <c r="K100" s="88">
        <v>1</v>
      </c>
      <c r="L100" s="88">
        <v>4</v>
      </c>
      <c r="M100" s="88">
        <v>22</v>
      </c>
      <c r="N100" s="88" t="s">
        <v>270</v>
      </c>
      <c r="O100" s="87" t="s">
        <v>271</v>
      </c>
      <c r="P100" s="87"/>
      <c r="Q100" s="87"/>
      <c r="R100" s="109"/>
      <c r="S100" s="87"/>
    </row>
    <row r="101" spans="1:19" hidden="1" x14ac:dyDescent="0.3">
      <c r="A101" s="93"/>
      <c r="B101" s="88"/>
      <c r="C101" s="88"/>
      <c r="D101" s="88"/>
      <c r="E101" s="88"/>
      <c r="F101" s="87"/>
      <c r="G101" s="88"/>
      <c r="H101" s="43">
        <v>4</v>
      </c>
      <c r="I101" s="37">
        <v>2</v>
      </c>
      <c r="J101" s="88"/>
      <c r="K101" s="88"/>
      <c r="L101" s="88"/>
      <c r="M101" s="88"/>
      <c r="N101" s="88"/>
      <c r="O101" s="87"/>
      <c r="P101" s="87"/>
      <c r="Q101" s="87"/>
      <c r="R101" s="109"/>
      <c r="S101" s="87"/>
    </row>
    <row r="102" spans="1:19" hidden="1" x14ac:dyDescent="0.3">
      <c r="A102" s="93"/>
      <c r="B102" s="88"/>
      <c r="C102" s="88"/>
      <c r="D102" s="88"/>
      <c r="E102" s="88"/>
      <c r="F102" s="87"/>
      <c r="G102" s="88"/>
      <c r="H102" s="43">
        <v>1</v>
      </c>
      <c r="I102" s="37">
        <v>1</v>
      </c>
      <c r="J102" s="88"/>
      <c r="K102" s="88"/>
      <c r="L102" s="88"/>
      <c r="M102" s="88"/>
      <c r="N102" s="88"/>
      <c r="O102" s="87"/>
      <c r="P102" s="87"/>
      <c r="Q102" s="87"/>
      <c r="R102" s="109"/>
      <c r="S102" s="87"/>
    </row>
    <row r="103" spans="1:19" ht="12.7" hidden="1" customHeight="1" x14ac:dyDescent="0.3">
      <c r="A103" s="93">
        <v>18</v>
      </c>
      <c r="B103" s="88"/>
      <c r="C103" s="88" t="s">
        <v>257</v>
      </c>
      <c r="D103" s="88" t="s">
        <v>278</v>
      </c>
      <c r="E103" s="88" t="s">
        <v>279</v>
      </c>
      <c r="F103" s="87">
        <v>4</v>
      </c>
      <c r="G103" s="88">
        <v>2</v>
      </c>
      <c r="H103" s="43">
        <v>1</v>
      </c>
      <c r="I103" s="37">
        <v>3</v>
      </c>
      <c r="J103" s="88"/>
      <c r="K103" s="88">
        <v>0</v>
      </c>
      <c r="L103" s="88">
        <v>7</v>
      </c>
      <c r="M103" s="88">
        <v>8</v>
      </c>
      <c r="N103" s="88" t="s">
        <v>270</v>
      </c>
      <c r="O103" s="87" t="s">
        <v>271</v>
      </c>
      <c r="P103" s="87"/>
      <c r="Q103" s="87"/>
      <c r="R103" s="109"/>
      <c r="S103" s="87"/>
    </row>
    <row r="104" spans="1:19" hidden="1" x14ac:dyDescent="0.3">
      <c r="A104" s="93"/>
      <c r="B104" s="88"/>
      <c r="C104" s="88"/>
      <c r="D104" s="88"/>
      <c r="E104" s="88"/>
      <c r="F104" s="87"/>
      <c r="G104" s="88"/>
      <c r="H104" s="43">
        <v>5</v>
      </c>
      <c r="I104" s="37">
        <v>1</v>
      </c>
      <c r="J104" s="88"/>
      <c r="K104" s="88"/>
      <c r="L104" s="88"/>
      <c r="M104" s="88"/>
      <c r="N104" s="88"/>
      <c r="O104" s="87"/>
      <c r="P104" s="87"/>
      <c r="Q104" s="87"/>
      <c r="R104" s="109"/>
      <c r="S104" s="87"/>
    </row>
    <row r="105" spans="1:19" ht="12.7" hidden="1" customHeight="1" x14ac:dyDescent="0.3">
      <c r="A105" s="93">
        <v>19</v>
      </c>
      <c r="B105" s="88"/>
      <c r="C105" s="88" t="s">
        <v>257</v>
      </c>
      <c r="D105" s="88" t="s">
        <v>280</v>
      </c>
      <c r="E105" s="88" t="s">
        <v>281</v>
      </c>
      <c r="F105" s="87">
        <v>4</v>
      </c>
      <c r="G105" s="88">
        <v>1</v>
      </c>
      <c r="H105" s="43">
        <v>1</v>
      </c>
      <c r="I105" s="37">
        <v>3</v>
      </c>
      <c r="J105" s="88"/>
      <c r="K105" s="88">
        <v>3</v>
      </c>
      <c r="L105" s="88">
        <v>7</v>
      </c>
      <c r="M105" s="88">
        <v>8</v>
      </c>
      <c r="N105" s="88" t="s">
        <v>270</v>
      </c>
      <c r="O105" s="87" t="s">
        <v>271</v>
      </c>
      <c r="P105" s="87"/>
      <c r="Q105" s="87"/>
      <c r="R105" s="109"/>
      <c r="S105" s="87"/>
    </row>
    <row r="106" spans="1:19" hidden="1" x14ac:dyDescent="0.3">
      <c r="A106" s="93"/>
      <c r="B106" s="88"/>
      <c r="C106" s="88"/>
      <c r="D106" s="88"/>
      <c r="E106" s="88"/>
      <c r="F106" s="87"/>
      <c r="G106" s="88"/>
      <c r="H106" s="43">
        <v>5</v>
      </c>
      <c r="I106" s="37">
        <v>1</v>
      </c>
      <c r="J106" s="88"/>
      <c r="K106" s="88"/>
      <c r="L106" s="88"/>
      <c r="M106" s="88"/>
      <c r="N106" s="88"/>
      <c r="O106" s="87"/>
      <c r="P106" s="87"/>
      <c r="Q106" s="87"/>
      <c r="R106" s="109"/>
      <c r="S106" s="87"/>
    </row>
    <row r="107" spans="1:19" ht="12.7" hidden="1" customHeight="1" x14ac:dyDescent="0.3">
      <c r="A107" s="93">
        <v>20</v>
      </c>
      <c r="B107" s="88"/>
      <c r="C107" s="88" t="s">
        <v>257</v>
      </c>
      <c r="D107" s="88" t="s">
        <v>282</v>
      </c>
      <c r="E107" s="88" t="s">
        <v>283</v>
      </c>
      <c r="F107" s="87">
        <v>5</v>
      </c>
      <c r="G107" s="88">
        <v>2</v>
      </c>
      <c r="H107" s="43">
        <v>1</v>
      </c>
      <c r="I107" s="37">
        <v>4</v>
      </c>
      <c r="J107" s="88"/>
      <c r="K107" s="88">
        <v>3</v>
      </c>
      <c r="L107" s="88">
        <v>10</v>
      </c>
      <c r="M107" s="88" t="s">
        <v>284</v>
      </c>
      <c r="N107" s="88" t="s">
        <v>270</v>
      </c>
      <c r="O107" s="87" t="s">
        <v>271</v>
      </c>
      <c r="P107" s="87"/>
      <c r="Q107" s="87"/>
      <c r="R107" s="109"/>
      <c r="S107" s="87"/>
    </row>
    <row r="108" spans="1:19" hidden="1" x14ac:dyDescent="0.3">
      <c r="A108" s="93"/>
      <c r="B108" s="88"/>
      <c r="C108" s="88"/>
      <c r="D108" s="88"/>
      <c r="E108" s="88"/>
      <c r="F108" s="87"/>
      <c r="G108" s="88"/>
      <c r="H108" s="43">
        <v>5</v>
      </c>
      <c r="I108" s="37">
        <v>1</v>
      </c>
      <c r="J108" s="88"/>
      <c r="K108" s="88"/>
      <c r="L108" s="88"/>
      <c r="M108" s="88"/>
      <c r="N108" s="88"/>
      <c r="O108" s="87"/>
      <c r="P108" s="87"/>
      <c r="Q108" s="87"/>
      <c r="R108" s="109"/>
      <c r="S108" s="87"/>
    </row>
    <row r="109" spans="1:19" ht="12.7" hidden="1" customHeight="1" x14ac:dyDescent="0.3">
      <c r="A109" s="93">
        <v>21</v>
      </c>
      <c r="B109" s="88"/>
      <c r="C109" s="111" t="s">
        <v>68</v>
      </c>
      <c r="D109" s="88" t="s">
        <v>285</v>
      </c>
      <c r="E109" s="88" t="s">
        <v>286</v>
      </c>
      <c r="F109" s="87">
        <v>4</v>
      </c>
      <c r="G109" s="88">
        <v>0</v>
      </c>
      <c r="H109" s="43">
        <v>1</v>
      </c>
      <c r="I109" s="37">
        <v>3</v>
      </c>
      <c r="J109" s="88" t="s">
        <v>242</v>
      </c>
      <c r="K109" s="88">
        <v>1</v>
      </c>
      <c r="L109" s="88">
        <v>5</v>
      </c>
      <c r="M109" s="88"/>
      <c r="N109" s="88" t="s">
        <v>285</v>
      </c>
      <c r="O109" s="87" t="s">
        <v>286</v>
      </c>
      <c r="P109" s="87" t="s">
        <v>287</v>
      </c>
      <c r="Q109" s="87" t="s">
        <v>225</v>
      </c>
      <c r="R109" s="109">
        <v>50</v>
      </c>
      <c r="S109" s="87"/>
    </row>
    <row r="110" spans="1:19" hidden="1" x14ac:dyDescent="0.3">
      <c r="A110" s="93"/>
      <c r="B110" s="88"/>
      <c r="C110" s="111"/>
      <c r="D110" s="88"/>
      <c r="E110" s="88"/>
      <c r="F110" s="87"/>
      <c r="G110" s="88"/>
      <c r="H110" s="43">
        <v>5</v>
      </c>
      <c r="I110" s="37">
        <v>1</v>
      </c>
      <c r="J110" s="88"/>
      <c r="K110" s="88"/>
      <c r="L110" s="88"/>
      <c r="M110" s="88"/>
      <c r="N110" s="88"/>
      <c r="O110" s="87"/>
      <c r="P110" s="87"/>
      <c r="Q110" s="87"/>
      <c r="R110" s="109"/>
      <c r="S110" s="87"/>
    </row>
    <row r="111" spans="1:19" ht="27" hidden="1" x14ac:dyDescent="0.3">
      <c r="A111" s="51">
        <v>22</v>
      </c>
      <c r="B111" s="37"/>
      <c r="C111" s="46" t="s">
        <v>68</v>
      </c>
      <c r="D111" s="37" t="s">
        <v>288</v>
      </c>
      <c r="E111" s="37" t="s">
        <v>289</v>
      </c>
      <c r="F111" s="43">
        <v>3</v>
      </c>
      <c r="G111" s="37">
        <v>0</v>
      </c>
      <c r="H111" s="43">
        <v>1</v>
      </c>
      <c r="I111" s="37">
        <v>3</v>
      </c>
      <c r="J111" s="37" t="s">
        <v>242</v>
      </c>
      <c r="K111" s="37">
        <v>3</v>
      </c>
      <c r="L111" s="37">
        <v>3</v>
      </c>
      <c r="M111" s="37"/>
      <c r="N111" s="37" t="s">
        <v>288</v>
      </c>
      <c r="O111" s="43" t="s">
        <v>289</v>
      </c>
      <c r="P111" s="43" t="s">
        <v>287</v>
      </c>
      <c r="Q111" s="43" t="s">
        <v>225</v>
      </c>
      <c r="R111" s="52">
        <v>50</v>
      </c>
      <c r="S111" s="43"/>
    </row>
    <row r="112" spans="1:19" ht="94.5" hidden="1" x14ac:dyDescent="0.3">
      <c r="A112" s="51">
        <v>23</v>
      </c>
      <c r="B112" s="37"/>
      <c r="C112" s="51" t="s">
        <v>290</v>
      </c>
      <c r="D112" s="37" t="s">
        <v>291</v>
      </c>
      <c r="E112" s="37" t="s">
        <v>292</v>
      </c>
      <c r="F112" s="43">
        <v>3</v>
      </c>
      <c r="G112" s="37">
        <v>1</v>
      </c>
      <c r="H112" s="43">
        <v>1</v>
      </c>
      <c r="I112" s="37">
        <v>3</v>
      </c>
      <c r="J112" s="37" t="s">
        <v>242</v>
      </c>
      <c r="K112" s="37">
        <v>1</v>
      </c>
      <c r="L112" s="37">
        <v>4</v>
      </c>
      <c r="M112" s="37">
        <v>8</v>
      </c>
      <c r="N112" s="37" t="s">
        <v>291</v>
      </c>
      <c r="O112" s="43" t="s">
        <v>292</v>
      </c>
      <c r="P112" s="43" t="s">
        <v>293</v>
      </c>
      <c r="Q112" s="43" t="s">
        <v>225</v>
      </c>
      <c r="R112" s="52">
        <v>1038.123</v>
      </c>
      <c r="S112" s="43" t="s">
        <v>294</v>
      </c>
    </row>
    <row r="113" spans="1:21" ht="27" hidden="1" x14ac:dyDescent="0.3">
      <c r="A113" s="51">
        <v>24</v>
      </c>
      <c r="B113" s="37"/>
      <c r="C113" s="51" t="s">
        <v>290</v>
      </c>
      <c r="D113" s="37" t="s">
        <v>295</v>
      </c>
      <c r="E113" s="37" t="s">
        <v>296</v>
      </c>
      <c r="F113" s="43">
        <v>3</v>
      </c>
      <c r="G113" s="37">
        <v>1</v>
      </c>
      <c r="H113" s="43">
        <v>1</v>
      </c>
      <c r="I113" s="37">
        <v>3</v>
      </c>
      <c r="J113" s="37" t="s">
        <v>242</v>
      </c>
      <c r="K113" s="37">
        <v>0</v>
      </c>
      <c r="L113" s="37">
        <v>5</v>
      </c>
      <c r="M113" s="37">
        <v>15</v>
      </c>
      <c r="N113" s="37" t="s">
        <v>295</v>
      </c>
      <c r="O113" s="43" t="s">
        <v>296</v>
      </c>
      <c r="P113" s="43" t="s">
        <v>293</v>
      </c>
      <c r="Q113" s="43" t="s">
        <v>225</v>
      </c>
      <c r="R113" s="52">
        <v>1038.123</v>
      </c>
      <c r="S113" s="43"/>
    </row>
    <row r="114" spans="1:21" ht="27" hidden="1" x14ac:dyDescent="0.3">
      <c r="A114" s="51">
        <v>25</v>
      </c>
      <c r="B114" s="37"/>
      <c r="C114" s="51" t="s">
        <v>290</v>
      </c>
      <c r="D114" s="46" t="s">
        <v>297</v>
      </c>
      <c r="E114" s="46" t="s">
        <v>298</v>
      </c>
      <c r="F114" s="43">
        <v>3</v>
      </c>
      <c r="G114" s="37">
        <v>0</v>
      </c>
      <c r="H114" s="43">
        <v>1</v>
      </c>
      <c r="I114" s="37">
        <v>3</v>
      </c>
      <c r="J114" s="37" t="s">
        <v>242</v>
      </c>
      <c r="K114" s="37">
        <v>0</v>
      </c>
      <c r="L114" s="37">
        <v>4</v>
      </c>
      <c r="M114" s="47"/>
      <c r="N114" s="37" t="s">
        <v>297</v>
      </c>
      <c r="O114" s="43" t="s">
        <v>298</v>
      </c>
      <c r="P114" s="43" t="s">
        <v>293</v>
      </c>
      <c r="Q114" s="43" t="s">
        <v>225</v>
      </c>
      <c r="R114" s="52">
        <v>1038.123</v>
      </c>
      <c r="S114" s="43"/>
    </row>
    <row r="115" spans="1:21" ht="12.7" hidden="1" customHeight="1" x14ac:dyDescent="0.3">
      <c r="A115" s="110" t="s">
        <v>98</v>
      </c>
      <c r="B115" s="110"/>
      <c r="C115" s="110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4"/>
      <c r="R115" s="55">
        <f>SUM(R79:R114)</f>
        <v>199630.77900000001</v>
      </c>
      <c r="S115" s="53"/>
    </row>
    <row r="116" spans="1:21" ht="12.7" hidden="1" customHeight="1" x14ac:dyDescent="0.3">
      <c r="A116" s="104" t="s">
        <v>99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1:21" ht="94.5" hidden="1" x14ac:dyDescent="0.3">
      <c r="A117" s="43">
        <v>26</v>
      </c>
      <c r="B117" s="57">
        <v>1960040</v>
      </c>
      <c r="C117" s="46" t="s">
        <v>299</v>
      </c>
      <c r="D117" s="37" t="s">
        <v>300</v>
      </c>
      <c r="E117" s="37" t="s">
        <v>301</v>
      </c>
      <c r="F117" s="37">
        <v>3</v>
      </c>
      <c r="G117" s="37">
        <v>1</v>
      </c>
      <c r="H117" s="37">
        <v>2</v>
      </c>
      <c r="I117" s="37">
        <v>3</v>
      </c>
      <c r="J117" s="56"/>
      <c r="K117" s="37">
        <v>0</v>
      </c>
      <c r="L117" s="37">
        <v>4</v>
      </c>
      <c r="M117" s="47">
        <v>8</v>
      </c>
      <c r="N117" s="56"/>
      <c r="O117" s="43"/>
      <c r="P117" s="43" t="s">
        <v>302</v>
      </c>
      <c r="Q117" s="43" t="s">
        <v>225</v>
      </c>
      <c r="R117" s="52">
        <v>100</v>
      </c>
      <c r="S117" s="43"/>
    </row>
    <row r="118" spans="1:21" ht="121.5" hidden="1" x14ac:dyDescent="0.3">
      <c r="A118" s="43">
        <v>27</v>
      </c>
      <c r="B118" s="57">
        <v>1959925</v>
      </c>
      <c r="C118" s="46" t="s">
        <v>303</v>
      </c>
      <c r="D118" s="37" t="s">
        <v>304</v>
      </c>
      <c r="E118" s="37" t="s">
        <v>305</v>
      </c>
      <c r="F118" s="47">
        <v>3</v>
      </c>
      <c r="G118" s="47">
        <v>0</v>
      </c>
      <c r="H118" s="47">
        <v>1</v>
      </c>
      <c r="I118" s="47">
        <v>3</v>
      </c>
      <c r="J118" s="47" t="s">
        <v>306</v>
      </c>
      <c r="K118" s="47">
        <v>0</v>
      </c>
      <c r="L118" s="47">
        <v>3</v>
      </c>
      <c r="M118" s="47"/>
      <c r="N118" s="37"/>
      <c r="O118" s="43"/>
      <c r="P118" s="43" t="s">
        <v>307</v>
      </c>
      <c r="Q118" s="43" t="s">
        <v>225</v>
      </c>
      <c r="R118" s="52">
        <v>150</v>
      </c>
      <c r="S118" s="43"/>
    </row>
    <row r="119" spans="1:21" ht="54" hidden="1" x14ac:dyDescent="0.3">
      <c r="A119" s="43">
        <v>28</v>
      </c>
      <c r="B119" s="57">
        <v>1960280</v>
      </c>
      <c r="C119" s="46" t="s">
        <v>308</v>
      </c>
      <c r="D119" s="37" t="s">
        <v>309</v>
      </c>
      <c r="E119" s="37" t="s">
        <v>310</v>
      </c>
      <c r="F119" s="47">
        <v>3</v>
      </c>
      <c r="G119" s="47">
        <v>3</v>
      </c>
      <c r="H119" s="47">
        <v>5</v>
      </c>
      <c r="I119" s="47">
        <v>3</v>
      </c>
      <c r="J119" s="47" t="s">
        <v>311</v>
      </c>
      <c r="K119" s="47">
        <v>0</v>
      </c>
      <c r="L119" s="47">
        <v>3</v>
      </c>
      <c r="M119" s="47">
        <v>8</v>
      </c>
      <c r="N119" s="37"/>
      <c r="O119" s="43"/>
      <c r="P119" s="43" t="s">
        <v>312</v>
      </c>
      <c r="Q119" s="43" t="s">
        <v>225</v>
      </c>
      <c r="R119" s="52">
        <v>140</v>
      </c>
      <c r="S119" s="43"/>
    </row>
    <row r="120" spans="1:21" ht="12.7" hidden="1" customHeight="1" x14ac:dyDescent="0.3">
      <c r="A120" s="110" t="s">
        <v>98</v>
      </c>
      <c r="B120" s="110"/>
      <c r="C120" s="110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4"/>
      <c r="R120" s="55">
        <f>SUM(R117:R119)</f>
        <v>390</v>
      </c>
      <c r="S120" s="53"/>
    </row>
    <row r="121" spans="1:21" ht="22.5" hidden="1" customHeight="1" x14ac:dyDescent="0.3">
      <c r="A121" s="22"/>
      <c r="B121" s="22"/>
      <c r="C121" s="23" t="s">
        <v>98</v>
      </c>
      <c r="D121" s="24"/>
      <c r="E121" s="24"/>
      <c r="F121" s="22"/>
      <c r="G121" s="22"/>
      <c r="H121" s="22"/>
      <c r="I121" s="22"/>
      <c r="J121" s="22"/>
      <c r="K121" s="22"/>
      <c r="L121" s="22"/>
      <c r="M121" s="22"/>
      <c r="N121" s="24"/>
      <c r="O121" s="24"/>
      <c r="P121" s="24"/>
      <c r="Q121" s="25"/>
      <c r="R121" s="58">
        <f>R97+R95+R92+R90+R89+R85+R79</f>
        <v>191000.41000000003</v>
      </c>
      <c r="S121" s="24"/>
    </row>
    <row r="122" spans="1:21" s="45" customFormat="1" ht="23.15" customHeight="1" x14ac:dyDescent="0.25">
      <c r="A122" s="108" t="s">
        <v>313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1:21" s="45" customFormat="1" ht="38.25" hidden="1" customHeight="1" x14ac:dyDescent="0.25">
      <c r="A123" s="87">
        <v>29</v>
      </c>
      <c r="B123" s="104"/>
      <c r="C123" s="88" t="s">
        <v>314</v>
      </c>
      <c r="D123" s="104"/>
      <c r="E123" s="104"/>
      <c r="F123" s="87">
        <v>3</v>
      </c>
      <c r="G123" s="88">
        <v>2</v>
      </c>
      <c r="H123" s="87">
        <v>5</v>
      </c>
      <c r="I123" s="87">
        <v>3</v>
      </c>
      <c r="J123" s="88" t="s">
        <v>315</v>
      </c>
      <c r="K123" s="88">
        <v>1</v>
      </c>
      <c r="L123" s="104" t="s">
        <v>316</v>
      </c>
      <c r="M123" s="88" t="s">
        <v>317</v>
      </c>
      <c r="N123" s="106"/>
      <c r="O123" s="106"/>
      <c r="P123" s="37" t="s">
        <v>318</v>
      </c>
      <c r="Q123" s="43" t="s">
        <v>54</v>
      </c>
      <c r="R123" s="94">
        <f>620.506</f>
        <v>620.50599999999997</v>
      </c>
      <c r="S123" s="104"/>
    </row>
    <row r="124" spans="1:21" s="45" customFormat="1" ht="59.95" customHeight="1" x14ac:dyDescent="0.25">
      <c r="A124" s="87"/>
      <c r="B124" s="104"/>
      <c r="C124" s="88"/>
      <c r="D124" s="104"/>
      <c r="E124" s="104"/>
      <c r="F124" s="87"/>
      <c r="G124" s="88"/>
      <c r="H124" s="87"/>
      <c r="I124" s="87"/>
      <c r="J124" s="88"/>
      <c r="K124" s="88"/>
      <c r="L124" s="104"/>
      <c r="M124" s="88"/>
      <c r="N124" s="106"/>
      <c r="O124" s="106"/>
      <c r="P124" s="59" t="s">
        <v>319</v>
      </c>
      <c r="Q124" s="43" t="s">
        <v>320</v>
      </c>
      <c r="R124" s="94"/>
      <c r="S124" s="104"/>
      <c r="U124" s="60">
        <f>R123+R126</f>
        <v>786.8</v>
      </c>
    </row>
    <row r="125" spans="1:21" s="45" customFormat="1" ht="43.55" customHeight="1" x14ac:dyDescent="0.3">
      <c r="A125" s="87"/>
      <c r="B125" s="104"/>
      <c r="C125" s="88"/>
      <c r="D125" s="104"/>
      <c r="E125" s="104"/>
      <c r="F125" s="87"/>
      <c r="G125" s="88"/>
      <c r="H125" s="87"/>
      <c r="I125" s="87"/>
      <c r="J125" s="88"/>
      <c r="K125" s="88"/>
      <c r="L125" s="104"/>
      <c r="M125" s="88"/>
      <c r="N125" s="106"/>
      <c r="O125" s="106"/>
      <c r="P125" s="59" t="s">
        <v>321</v>
      </c>
      <c r="Q125" s="43" t="s">
        <v>322</v>
      </c>
      <c r="R125" s="94"/>
      <c r="S125" s="104"/>
      <c r="U125"/>
    </row>
    <row r="126" spans="1:21" s="45" customFormat="1" ht="38.25" hidden="1" customHeight="1" x14ac:dyDescent="0.3">
      <c r="A126" s="87">
        <v>30</v>
      </c>
      <c r="B126" s="104"/>
      <c r="C126" s="88" t="s">
        <v>323</v>
      </c>
      <c r="D126" s="104"/>
      <c r="E126" s="104"/>
      <c r="F126" s="87">
        <v>3</v>
      </c>
      <c r="G126" s="88">
        <v>2</v>
      </c>
      <c r="H126" s="87">
        <v>1</v>
      </c>
      <c r="I126" s="87">
        <v>3</v>
      </c>
      <c r="J126" s="88" t="s">
        <v>315</v>
      </c>
      <c r="K126" s="88">
        <v>0</v>
      </c>
      <c r="L126" s="88">
        <v>6</v>
      </c>
      <c r="M126" s="88" t="s">
        <v>317</v>
      </c>
      <c r="N126" s="106"/>
      <c r="O126" s="106"/>
      <c r="P126" s="37" t="s">
        <v>318</v>
      </c>
      <c r="Q126" s="43" t="s">
        <v>54</v>
      </c>
      <c r="R126" s="94">
        <v>166.29400000000001</v>
      </c>
      <c r="S126" s="104"/>
      <c r="U126"/>
    </row>
    <row r="127" spans="1:21" s="45" customFormat="1" ht="60.75" customHeight="1" x14ac:dyDescent="0.3">
      <c r="A127" s="87"/>
      <c r="B127" s="104"/>
      <c r="C127" s="88"/>
      <c r="D127" s="104"/>
      <c r="E127" s="104"/>
      <c r="F127" s="87"/>
      <c r="G127" s="88"/>
      <c r="H127" s="87"/>
      <c r="I127" s="87"/>
      <c r="J127" s="88"/>
      <c r="K127" s="88"/>
      <c r="L127" s="88"/>
      <c r="M127" s="88"/>
      <c r="N127" s="106"/>
      <c r="O127" s="106"/>
      <c r="P127" s="59" t="s">
        <v>319</v>
      </c>
      <c r="Q127" s="43" t="s">
        <v>320</v>
      </c>
      <c r="R127" s="94"/>
      <c r="S127" s="104"/>
      <c r="U127"/>
    </row>
    <row r="128" spans="1:21" s="45" customFormat="1" ht="45" customHeight="1" x14ac:dyDescent="0.3">
      <c r="A128" s="87"/>
      <c r="B128" s="104"/>
      <c r="C128" s="88"/>
      <c r="D128" s="104"/>
      <c r="E128" s="104"/>
      <c r="F128" s="87"/>
      <c r="G128" s="88"/>
      <c r="H128" s="87"/>
      <c r="I128" s="87"/>
      <c r="J128" s="88"/>
      <c r="K128" s="88"/>
      <c r="L128" s="88"/>
      <c r="M128" s="88"/>
      <c r="N128" s="106"/>
      <c r="O128" s="106"/>
      <c r="P128" s="37" t="s">
        <v>321</v>
      </c>
      <c r="Q128" s="43" t="s">
        <v>322</v>
      </c>
      <c r="R128" s="94"/>
      <c r="S128" s="104"/>
      <c r="U128"/>
    </row>
    <row r="129" spans="1:21" s="45" customFormat="1" ht="46.95" customHeight="1" x14ac:dyDescent="0.3">
      <c r="A129" s="87">
        <v>31</v>
      </c>
      <c r="B129" s="88">
        <v>2239304</v>
      </c>
      <c r="C129" s="88" t="s">
        <v>324</v>
      </c>
      <c r="D129" s="104"/>
      <c r="E129" s="104"/>
      <c r="F129" s="87">
        <v>5</v>
      </c>
      <c r="G129" s="88">
        <v>5</v>
      </c>
      <c r="H129" s="87">
        <v>1</v>
      </c>
      <c r="I129" s="87">
        <v>3</v>
      </c>
      <c r="J129" s="107" t="s">
        <v>325</v>
      </c>
      <c r="K129" s="88">
        <v>1</v>
      </c>
      <c r="L129" s="88">
        <v>4</v>
      </c>
      <c r="M129" s="88" t="s">
        <v>326</v>
      </c>
      <c r="N129" s="92" t="s">
        <v>327</v>
      </c>
      <c r="O129" s="92" t="s">
        <v>328</v>
      </c>
      <c r="P129" s="37" t="s">
        <v>329</v>
      </c>
      <c r="Q129" s="43" t="s">
        <v>248</v>
      </c>
      <c r="R129" s="94">
        <v>49.970460000000003</v>
      </c>
      <c r="S129" s="104"/>
      <c r="U129"/>
    </row>
    <row r="130" spans="1:21" s="45" customFormat="1" ht="40.5" hidden="1" x14ac:dyDescent="0.3">
      <c r="A130" s="87"/>
      <c r="B130" s="88"/>
      <c r="C130" s="88"/>
      <c r="D130" s="104"/>
      <c r="E130" s="104"/>
      <c r="F130" s="87"/>
      <c r="G130" s="88"/>
      <c r="H130" s="87"/>
      <c r="I130" s="87"/>
      <c r="J130" s="107"/>
      <c r="K130" s="88"/>
      <c r="L130" s="88"/>
      <c r="M130" s="88"/>
      <c r="N130" s="92"/>
      <c r="O130" s="92"/>
      <c r="P130" s="37" t="s">
        <v>330</v>
      </c>
      <c r="Q130" s="43" t="s">
        <v>225</v>
      </c>
      <c r="R130" s="94"/>
      <c r="S130" s="104"/>
      <c r="U130"/>
    </row>
    <row r="131" spans="1:21" s="45" customFormat="1" ht="40.5" hidden="1" x14ac:dyDescent="0.3">
      <c r="A131" s="87"/>
      <c r="B131" s="88"/>
      <c r="C131" s="88"/>
      <c r="D131" s="104"/>
      <c r="E131" s="104"/>
      <c r="F131" s="87"/>
      <c r="G131" s="88"/>
      <c r="H131" s="87">
        <v>5</v>
      </c>
      <c r="I131" s="87">
        <v>2</v>
      </c>
      <c r="J131" s="107"/>
      <c r="K131" s="88"/>
      <c r="L131" s="88"/>
      <c r="M131" s="88"/>
      <c r="N131" s="92"/>
      <c r="O131" s="92"/>
      <c r="P131" s="37" t="s">
        <v>331</v>
      </c>
      <c r="Q131" s="43" t="s">
        <v>225</v>
      </c>
      <c r="R131" s="94"/>
      <c r="S131" s="104"/>
      <c r="U131"/>
    </row>
    <row r="132" spans="1:21" s="45" customFormat="1" ht="13.85" customHeight="1" x14ac:dyDescent="0.3">
      <c r="A132" s="87"/>
      <c r="B132" s="88"/>
      <c r="C132" s="88"/>
      <c r="D132" s="104"/>
      <c r="E132" s="104"/>
      <c r="F132" s="87"/>
      <c r="G132" s="88"/>
      <c r="H132" s="87"/>
      <c r="I132" s="87"/>
      <c r="J132" s="107"/>
      <c r="K132" s="88"/>
      <c r="L132" s="88"/>
      <c r="M132" s="88"/>
      <c r="N132" s="92"/>
      <c r="O132" s="92"/>
      <c r="P132" s="88" t="s">
        <v>332</v>
      </c>
      <c r="Q132" s="87" t="s">
        <v>322</v>
      </c>
      <c r="R132" s="94"/>
      <c r="S132" s="104"/>
      <c r="U132"/>
    </row>
    <row r="133" spans="1:21" s="45" customFormat="1" ht="28.95" customHeight="1" x14ac:dyDescent="0.3">
      <c r="A133" s="87"/>
      <c r="B133" s="88"/>
      <c r="C133" s="88"/>
      <c r="D133" s="104"/>
      <c r="E133" s="104"/>
      <c r="F133" s="87"/>
      <c r="G133" s="88"/>
      <c r="H133" s="87"/>
      <c r="I133" s="87"/>
      <c r="J133" s="107"/>
      <c r="K133" s="88"/>
      <c r="L133" s="88"/>
      <c r="M133" s="88"/>
      <c r="N133" s="92"/>
      <c r="O133" s="92"/>
      <c r="P133" s="88"/>
      <c r="Q133" s="87"/>
      <c r="R133" s="94"/>
      <c r="S133" s="104"/>
      <c r="U133"/>
    </row>
    <row r="134" spans="1:21" s="45" customFormat="1" ht="2.25" hidden="1" customHeight="1" x14ac:dyDescent="0.3">
      <c r="A134" s="43">
        <v>32</v>
      </c>
      <c r="B134" s="43"/>
      <c r="C134" s="37" t="s">
        <v>333</v>
      </c>
      <c r="D134" s="37"/>
      <c r="E134" s="37"/>
      <c r="F134" s="43">
        <v>3</v>
      </c>
      <c r="G134" s="37">
        <v>1</v>
      </c>
      <c r="H134" s="43">
        <v>1</v>
      </c>
      <c r="I134" s="43">
        <v>3</v>
      </c>
      <c r="J134" s="37" t="s">
        <v>334</v>
      </c>
      <c r="K134" s="37">
        <v>0</v>
      </c>
      <c r="L134" s="37">
        <v>3</v>
      </c>
      <c r="M134" s="37">
        <v>8</v>
      </c>
      <c r="N134" s="77"/>
      <c r="O134" s="78"/>
      <c r="P134" s="37" t="s">
        <v>335</v>
      </c>
      <c r="Q134" s="43" t="s">
        <v>54</v>
      </c>
      <c r="R134" s="61" t="s">
        <v>54</v>
      </c>
      <c r="S134" s="87"/>
      <c r="U134"/>
    </row>
    <row r="135" spans="1:21" s="45" customFormat="1" ht="77.150000000000006" customHeight="1" x14ac:dyDescent="0.3">
      <c r="A135" s="87">
        <v>33</v>
      </c>
      <c r="B135" s="87">
        <v>2246665</v>
      </c>
      <c r="C135" s="88" t="s">
        <v>336</v>
      </c>
      <c r="D135" s="88"/>
      <c r="E135" s="88"/>
      <c r="F135" s="87">
        <v>4</v>
      </c>
      <c r="G135" s="88">
        <v>2</v>
      </c>
      <c r="H135" s="87">
        <v>1</v>
      </c>
      <c r="I135" s="87">
        <v>4</v>
      </c>
      <c r="J135" s="88" t="s">
        <v>337</v>
      </c>
      <c r="K135" s="88">
        <v>0</v>
      </c>
      <c r="L135" s="88">
        <v>7</v>
      </c>
      <c r="M135" s="88" t="s">
        <v>338</v>
      </c>
      <c r="N135" s="92" t="s">
        <v>339</v>
      </c>
      <c r="O135" s="92" t="s">
        <v>340</v>
      </c>
      <c r="P135" s="37" t="s">
        <v>341</v>
      </c>
      <c r="Q135" s="43" t="s">
        <v>248</v>
      </c>
      <c r="R135" s="105">
        <v>86.538870000000003</v>
      </c>
      <c r="S135" s="87"/>
      <c r="U135"/>
    </row>
    <row r="136" spans="1:21" s="45" customFormat="1" ht="21.25" hidden="1" customHeight="1" x14ac:dyDescent="0.3">
      <c r="A136" s="87"/>
      <c r="B136" s="87"/>
      <c r="C136" s="88"/>
      <c r="D136" s="88"/>
      <c r="E136" s="88"/>
      <c r="F136" s="87"/>
      <c r="G136" s="88"/>
      <c r="H136" s="87"/>
      <c r="I136" s="87"/>
      <c r="J136" s="88"/>
      <c r="K136" s="88"/>
      <c r="L136" s="88"/>
      <c r="M136" s="88"/>
      <c r="N136" s="92"/>
      <c r="O136" s="92"/>
      <c r="P136" s="37" t="s">
        <v>342</v>
      </c>
      <c r="Q136" s="43" t="s">
        <v>343</v>
      </c>
      <c r="R136" s="94"/>
      <c r="S136" s="87"/>
      <c r="U136"/>
    </row>
    <row r="137" spans="1:21" s="45" customFormat="1" ht="89.55" customHeight="1" x14ac:dyDescent="0.3">
      <c r="A137" s="43">
        <v>34</v>
      </c>
      <c r="B137" s="62">
        <v>2242094</v>
      </c>
      <c r="C137" s="37" t="s">
        <v>344</v>
      </c>
      <c r="D137" s="37"/>
      <c r="E137" s="37"/>
      <c r="F137" s="43">
        <v>5</v>
      </c>
      <c r="G137" s="37">
        <v>3</v>
      </c>
      <c r="H137" s="43">
        <v>5</v>
      </c>
      <c r="I137" s="43">
        <v>3</v>
      </c>
      <c r="J137" s="37" t="s">
        <v>345</v>
      </c>
      <c r="K137" s="37">
        <v>0</v>
      </c>
      <c r="L137" s="37">
        <v>3</v>
      </c>
      <c r="M137" s="37" t="s">
        <v>346</v>
      </c>
      <c r="N137" s="79" t="s">
        <v>347</v>
      </c>
      <c r="O137" s="79" t="s">
        <v>348</v>
      </c>
      <c r="P137" s="37" t="s">
        <v>349</v>
      </c>
      <c r="Q137" s="43" t="s">
        <v>248</v>
      </c>
      <c r="R137" s="48">
        <v>30.77488</v>
      </c>
      <c r="S137" s="43"/>
      <c r="U137"/>
    </row>
    <row r="138" spans="1:21" ht="31.05" hidden="1" customHeight="1" x14ac:dyDescent="0.3">
      <c r="A138" s="63">
        <v>35</v>
      </c>
      <c r="B138" s="64" t="s">
        <v>350</v>
      </c>
      <c r="C138" s="65" t="s">
        <v>351</v>
      </c>
      <c r="D138" s="65" t="s">
        <v>352</v>
      </c>
      <c r="E138" s="65" t="s">
        <v>353</v>
      </c>
      <c r="F138" s="63">
        <v>4</v>
      </c>
      <c r="G138" s="65">
        <v>2</v>
      </c>
      <c r="H138" s="63">
        <v>5</v>
      </c>
      <c r="I138" s="63">
        <v>4</v>
      </c>
      <c r="J138" s="65" t="s">
        <v>354</v>
      </c>
      <c r="K138" s="65">
        <v>0</v>
      </c>
      <c r="L138" s="65">
        <v>5</v>
      </c>
      <c r="M138" s="65" t="s">
        <v>355</v>
      </c>
      <c r="N138" s="80"/>
      <c r="O138" s="81"/>
      <c r="P138" s="65" t="s">
        <v>356</v>
      </c>
      <c r="Q138" s="63" t="s">
        <v>54</v>
      </c>
      <c r="R138" s="66" t="s">
        <v>54</v>
      </c>
      <c r="S138" s="63"/>
    </row>
    <row r="139" spans="1:21" s="67" customFormat="1" ht="71.55" customHeight="1" x14ac:dyDescent="0.3">
      <c r="A139" s="49">
        <v>36</v>
      </c>
      <c r="B139" s="29" t="s">
        <v>357</v>
      </c>
      <c r="C139" s="47" t="s">
        <v>358</v>
      </c>
      <c r="D139" s="47" t="s">
        <v>359</v>
      </c>
      <c r="E139" s="47" t="s">
        <v>360</v>
      </c>
      <c r="F139" s="49">
        <v>4</v>
      </c>
      <c r="G139" s="47">
        <v>4</v>
      </c>
      <c r="H139" s="49">
        <v>1</v>
      </c>
      <c r="I139" s="49">
        <v>4</v>
      </c>
      <c r="J139" s="47" t="s">
        <v>361</v>
      </c>
      <c r="K139" s="47">
        <v>0</v>
      </c>
      <c r="L139" s="47">
        <v>5</v>
      </c>
      <c r="M139" s="47" t="s">
        <v>362</v>
      </c>
      <c r="N139" s="79" t="s">
        <v>363</v>
      </c>
      <c r="O139" s="79" t="s">
        <v>364</v>
      </c>
      <c r="P139" s="47" t="s">
        <v>365</v>
      </c>
      <c r="Q139" s="49" t="s">
        <v>248</v>
      </c>
      <c r="R139" s="50" t="s">
        <v>366</v>
      </c>
      <c r="S139" s="49"/>
    </row>
    <row r="140" spans="1:21" s="67" customFormat="1" ht="158.80000000000001" customHeight="1" x14ac:dyDescent="0.3">
      <c r="A140" s="49">
        <v>37</v>
      </c>
      <c r="B140" s="68">
        <v>2244446</v>
      </c>
      <c r="C140" s="47" t="s">
        <v>367</v>
      </c>
      <c r="D140" s="47"/>
      <c r="E140" s="47"/>
      <c r="F140" s="49">
        <v>3</v>
      </c>
      <c r="G140" s="47">
        <v>3</v>
      </c>
      <c r="H140" s="49">
        <v>1</v>
      </c>
      <c r="I140" s="49">
        <v>3</v>
      </c>
      <c r="J140" s="47" t="s">
        <v>368</v>
      </c>
      <c r="K140" s="47">
        <v>0</v>
      </c>
      <c r="L140" s="47">
        <v>5</v>
      </c>
      <c r="M140" s="47" t="s">
        <v>346</v>
      </c>
      <c r="N140" s="79" t="s">
        <v>369</v>
      </c>
      <c r="O140" s="79" t="s">
        <v>370</v>
      </c>
      <c r="P140" s="47" t="s">
        <v>371</v>
      </c>
      <c r="Q140" s="49" t="s">
        <v>372</v>
      </c>
      <c r="R140" s="85">
        <f>5004.4692</f>
        <v>5004.4691999999995</v>
      </c>
      <c r="S140" s="49"/>
    </row>
    <row r="141" spans="1:21" ht="250.1" customHeight="1" x14ac:dyDescent="0.3">
      <c r="A141" s="43">
        <v>38</v>
      </c>
      <c r="B141" s="64" t="s">
        <v>373</v>
      </c>
      <c r="C141" s="46" t="s">
        <v>374</v>
      </c>
      <c r="D141" s="37" t="s">
        <v>375</v>
      </c>
      <c r="E141" s="37" t="s">
        <v>376</v>
      </c>
      <c r="F141" s="43">
        <v>3</v>
      </c>
      <c r="G141" s="37">
        <v>3</v>
      </c>
      <c r="H141" s="43">
        <v>5</v>
      </c>
      <c r="I141" s="43">
        <v>3</v>
      </c>
      <c r="J141" s="37" t="s">
        <v>377</v>
      </c>
      <c r="K141" s="37">
        <v>0</v>
      </c>
      <c r="L141" s="37">
        <v>3</v>
      </c>
      <c r="M141" s="37" t="s">
        <v>378</v>
      </c>
      <c r="N141" s="79" t="s">
        <v>379</v>
      </c>
      <c r="O141" s="79" t="s">
        <v>380</v>
      </c>
      <c r="P141" s="37" t="s">
        <v>381</v>
      </c>
      <c r="Q141" s="43" t="s">
        <v>382</v>
      </c>
      <c r="R141" s="86">
        <v>1485.18</v>
      </c>
      <c r="S141" s="43"/>
    </row>
    <row r="142" spans="1:21" ht="49.05" customHeight="1" x14ac:dyDescent="0.3">
      <c r="A142" s="87">
        <v>39</v>
      </c>
      <c r="B142" s="88"/>
      <c r="C142" s="88" t="s">
        <v>383</v>
      </c>
      <c r="D142" s="88"/>
      <c r="E142" s="88"/>
      <c r="F142" s="87">
        <v>7</v>
      </c>
      <c r="G142" s="88">
        <v>5</v>
      </c>
      <c r="H142" s="43">
        <v>1</v>
      </c>
      <c r="I142" s="43">
        <v>4</v>
      </c>
      <c r="J142" s="88" t="s">
        <v>368</v>
      </c>
      <c r="K142" s="88">
        <v>0</v>
      </c>
      <c r="L142" s="88">
        <v>7</v>
      </c>
      <c r="M142" s="88">
        <v>8</v>
      </c>
      <c r="N142" s="92" t="s">
        <v>384</v>
      </c>
      <c r="O142" s="92" t="s">
        <v>385</v>
      </c>
      <c r="P142" s="88" t="s">
        <v>386</v>
      </c>
      <c r="Q142" s="87" t="s">
        <v>248</v>
      </c>
      <c r="R142" s="94">
        <f>100+404.56</f>
        <v>504.56</v>
      </c>
      <c r="S142" s="87"/>
    </row>
    <row r="143" spans="1:21" ht="28.95" customHeight="1" x14ac:dyDescent="0.3">
      <c r="A143" s="87"/>
      <c r="B143" s="88"/>
      <c r="C143" s="88"/>
      <c r="D143" s="88"/>
      <c r="E143" s="88"/>
      <c r="F143" s="87"/>
      <c r="G143" s="88"/>
      <c r="H143" s="43">
        <v>5</v>
      </c>
      <c r="I143" s="43">
        <v>2</v>
      </c>
      <c r="J143" s="88"/>
      <c r="K143" s="88"/>
      <c r="L143" s="88"/>
      <c r="M143" s="88"/>
      <c r="N143" s="92"/>
      <c r="O143" s="92"/>
      <c r="P143" s="88"/>
      <c r="Q143" s="87"/>
      <c r="R143" s="94"/>
      <c r="S143" s="87"/>
    </row>
    <row r="144" spans="1:21" ht="19.3" customHeight="1" x14ac:dyDescent="0.3">
      <c r="A144" s="87"/>
      <c r="B144" s="88"/>
      <c r="C144" s="88"/>
      <c r="D144" s="88"/>
      <c r="E144" s="88"/>
      <c r="F144" s="87"/>
      <c r="G144" s="88"/>
      <c r="H144" s="43">
        <v>6</v>
      </c>
      <c r="I144" s="43">
        <v>1</v>
      </c>
      <c r="J144" s="88"/>
      <c r="K144" s="88"/>
      <c r="L144" s="88"/>
      <c r="M144" s="88"/>
      <c r="N144" s="92"/>
      <c r="O144" s="92"/>
      <c r="P144" s="88"/>
      <c r="Q144" s="87"/>
      <c r="R144" s="94"/>
      <c r="S144" s="87"/>
    </row>
    <row r="145" spans="1:19" ht="12.7" hidden="1" customHeight="1" x14ac:dyDescent="0.3">
      <c r="A145" s="87">
        <v>40</v>
      </c>
      <c r="B145" s="88" t="s">
        <v>387</v>
      </c>
      <c r="C145" s="88" t="s">
        <v>388</v>
      </c>
      <c r="D145" s="88" t="s">
        <v>389</v>
      </c>
      <c r="E145" s="88" t="s">
        <v>389</v>
      </c>
      <c r="F145" s="87">
        <v>5</v>
      </c>
      <c r="G145" s="88">
        <v>2</v>
      </c>
      <c r="H145" s="43">
        <v>1</v>
      </c>
      <c r="I145" s="43">
        <v>4</v>
      </c>
      <c r="J145" s="88" t="s">
        <v>390</v>
      </c>
      <c r="K145" s="88">
        <v>0</v>
      </c>
      <c r="L145" s="88">
        <v>5</v>
      </c>
      <c r="M145" s="88">
        <v>8</v>
      </c>
      <c r="N145" s="89"/>
      <c r="O145" s="90"/>
      <c r="P145" s="88" t="s">
        <v>391</v>
      </c>
      <c r="Q145" s="87" t="s">
        <v>54</v>
      </c>
      <c r="R145" s="103" t="s">
        <v>54</v>
      </c>
      <c r="S145" s="87"/>
    </row>
    <row r="146" spans="1:19" hidden="1" x14ac:dyDescent="0.3">
      <c r="A146" s="87"/>
      <c r="B146" s="88"/>
      <c r="C146" s="88"/>
      <c r="D146" s="88"/>
      <c r="E146" s="88"/>
      <c r="F146" s="87"/>
      <c r="G146" s="88"/>
      <c r="H146" s="43">
        <v>5</v>
      </c>
      <c r="I146" s="43">
        <v>1</v>
      </c>
      <c r="J146" s="88"/>
      <c r="K146" s="88"/>
      <c r="L146" s="88"/>
      <c r="M146" s="88"/>
      <c r="N146" s="89"/>
      <c r="O146" s="90"/>
      <c r="P146" s="88"/>
      <c r="Q146" s="87"/>
      <c r="R146" s="103"/>
      <c r="S146" s="87"/>
    </row>
    <row r="147" spans="1:19" s="67" customFormat="1" ht="28.3" customHeight="1" x14ac:dyDescent="0.3">
      <c r="A147" s="87">
        <v>41</v>
      </c>
      <c r="B147" s="102" t="s">
        <v>392</v>
      </c>
      <c r="C147" s="88" t="s">
        <v>393</v>
      </c>
      <c r="D147" s="88" t="s">
        <v>394</v>
      </c>
      <c r="E147" s="88" t="s">
        <v>395</v>
      </c>
      <c r="F147" s="87">
        <v>4</v>
      </c>
      <c r="G147" s="88">
        <v>2</v>
      </c>
      <c r="H147" s="49">
        <v>1</v>
      </c>
      <c r="I147" s="49">
        <v>3</v>
      </c>
      <c r="J147" s="88" t="s">
        <v>396</v>
      </c>
      <c r="K147" s="88">
        <v>0</v>
      </c>
      <c r="L147" s="88">
        <v>8</v>
      </c>
      <c r="M147" s="88" t="s">
        <v>397</v>
      </c>
      <c r="N147" s="82"/>
      <c r="O147" s="83"/>
      <c r="P147" s="88" t="s">
        <v>398</v>
      </c>
      <c r="Q147" s="87" t="s">
        <v>399</v>
      </c>
      <c r="R147" s="100">
        <v>46.398809999999997</v>
      </c>
      <c r="S147" s="87"/>
    </row>
    <row r="148" spans="1:19" s="67" customFormat="1" ht="49.05" customHeight="1" x14ac:dyDescent="0.3">
      <c r="A148" s="87"/>
      <c r="B148" s="102"/>
      <c r="C148" s="88"/>
      <c r="D148" s="88"/>
      <c r="E148" s="88"/>
      <c r="F148" s="87"/>
      <c r="G148" s="88"/>
      <c r="H148" s="49">
        <v>3</v>
      </c>
      <c r="I148" s="49">
        <v>1</v>
      </c>
      <c r="J148" s="88"/>
      <c r="K148" s="88"/>
      <c r="L148" s="88"/>
      <c r="M148" s="88"/>
      <c r="N148" s="79" t="s">
        <v>400</v>
      </c>
      <c r="O148" s="79" t="s">
        <v>401</v>
      </c>
      <c r="P148" s="88"/>
      <c r="Q148" s="87"/>
      <c r="R148" s="100"/>
      <c r="S148" s="87"/>
    </row>
    <row r="149" spans="1:19" ht="38.25" hidden="1" customHeight="1" x14ac:dyDescent="0.3">
      <c r="A149" s="87">
        <v>42</v>
      </c>
      <c r="B149" s="101" t="s">
        <v>402</v>
      </c>
      <c r="C149" s="88" t="s">
        <v>403</v>
      </c>
      <c r="D149" s="88" t="s">
        <v>404</v>
      </c>
      <c r="E149" s="88" t="s">
        <v>405</v>
      </c>
      <c r="F149" s="87">
        <v>3</v>
      </c>
      <c r="G149" s="88">
        <v>2</v>
      </c>
      <c r="H149" s="87">
        <v>5</v>
      </c>
      <c r="I149" s="87">
        <v>3</v>
      </c>
      <c r="J149" s="88" t="s">
        <v>406</v>
      </c>
      <c r="K149" s="88">
        <v>0</v>
      </c>
      <c r="L149" s="88">
        <v>3</v>
      </c>
      <c r="M149" s="88" t="s">
        <v>355</v>
      </c>
      <c r="N149" s="89"/>
      <c r="O149" s="90"/>
      <c r="P149" s="69" t="s">
        <v>407</v>
      </c>
      <c r="Q149" s="70" t="s">
        <v>54</v>
      </c>
      <c r="R149" s="91">
        <v>100</v>
      </c>
      <c r="S149" s="87"/>
    </row>
    <row r="150" spans="1:19" ht="81" hidden="1" x14ac:dyDescent="0.3">
      <c r="A150" s="87"/>
      <c r="B150" s="101"/>
      <c r="C150" s="88"/>
      <c r="D150" s="88"/>
      <c r="E150" s="88"/>
      <c r="F150" s="87"/>
      <c r="G150" s="88"/>
      <c r="H150" s="87"/>
      <c r="I150" s="87"/>
      <c r="J150" s="88"/>
      <c r="K150" s="88"/>
      <c r="L150" s="88"/>
      <c r="M150" s="88"/>
      <c r="N150" s="89"/>
      <c r="O150" s="90"/>
      <c r="P150" s="37" t="s">
        <v>408</v>
      </c>
      <c r="Q150" s="43" t="s">
        <v>322</v>
      </c>
      <c r="R150" s="91"/>
      <c r="S150" s="87"/>
    </row>
    <row r="151" spans="1:19" s="67" customFormat="1" ht="14.15" customHeight="1" x14ac:dyDescent="0.3">
      <c r="A151" s="87">
        <v>43</v>
      </c>
      <c r="B151" s="99" t="s">
        <v>409</v>
      </c>
      <c r="C151" s="88" t="s">
        <v>410</v>
      </c>
      <c r="D151" s="88" t="s">
        <v>411</v>
      </c>
      <c r="E151" s="88" t="s">
        <v>412</v>
      </c>
      <c r="F151" s="87">
        <v>6</v>
      </c>
      <c r="G151" s="88">
        <v>3</v>
      </c>
      <c r="H151" s="49">
        <v>5</v>
      </c>
      <c r="I151" s="49">
        <v>2</v>
      </c>
      <c r="J151" s="88" t="s">
        <v>413</v>
      </c>
      <c r="K151" s="88">
        <v>0</v>
      </c>
      <c r="L151" s="88">
        <v>8</v>
      </c>
      <c r="M151" s="88" t="s">
        <v>414</v>
      </c>
      <c r="N151" s="92" t="s">
        <v>415</v>
      </c>
      <c r="O151" s="92" t="s">
        <v>416</v>
      </c>
      <c r="P151" s="88" t="s">
        <v>417</v>
      </c>
      <c r="Q151" s="87" t="s">
        <v>248</v>
      </c>
      <c r="R151" s="100">
        <v>61.862990000000003</v>
      </c>
      <c r="S151" s="87"/>
    </row>
    <row r="152" spans="1:19" s="67" customFormat="1" ht="18.649999999999999" customHeight="1" x14ac:dyDescent="0.3">
      <c r="A152" s="87"/>
      <c r="B152" s="99"/>
      <c r="C152" s="99"/>
      <c r="D152" s="99"/>
      <c r="E152" s="99"/>
      <c r="F152" s="87"/>
      <c r="G152" s="88"/>
      <c r="H152" s="49">
        <v>4</v>
      </c>
      <c r="I152" s="49">
        <v>1</v>
      </c>
      <c r="J152" s="88"/>
      <c r="K152" s="88"/>
      <c r="L152" s="88"/>
      <c r="M152" s="88"/>
      <c r="N152" s="92"/>
      <c r="O152" s="92"/>
      <c r="P152" s="88"/>
      <c r="Q152" s="87"/>
      <c r="R152" s="100"/>
      <c r="S152" s="87"/>
    </row>
    <row r="153" spans="1:19" s="67" customFormat="1" ht="17.55" customHeight="1" x14ac:dyDescent="0.3">
      <c r="A153" s="87"/>
      <c r="B153" s="99"/>
      <c r="C153" s="99"/>
      <c r="D153" s="99"/>
      <c r="E153" s="99"/>
      <c r="F153" s="87"/>
      <c r="G153" s="88"/>
      <c r="H153" s="49">
        <v>3</v>
      </c>
      <c r="I153" s="49">
        <v>2</v>
      </c>
      <c r="J153" s="88"/>
      <c r="K153" s="88"/>
      <c r="L153" s="88"/>
      <c r="M153" s="88"/>
      <c r="N153" s="92"/>
      <c r="O153" s="92"/>
      <c r="P153" s="88"/>
      <c r="Q153" s="87"/>
      <c r="R153" s="100"/>
      <c r="S153" s="87"/>
    </row>
    <row r="154" spans="1:19" s="67" customFormat="1" ht="16.75" customHeight="1" x14ac:dyDescent="0.3">
      <c r="A154" s="87"/>
      <c r="B154" s="99"/>
      <c r="C154" s="88"/>
      <c r="D154" s="88"/>
      <c r="E154" s="88"/>
      <c r="F154" s="87"/>
      <c r="G154" s="88"/>
      <c r="H154" s="49">
        <v>6</v>
      </c>
      <c r="I154" s="49">
        <v>1</v>
      </c>
      <c r="J154" s="88"/>
      <c r="K154" s="88"/>
      <c r="L154" s="88"/>
      <c r="M154" s="88"/>
      <c r="N154" s="92"/>
      <c r="O154" s="92"/>
      <c r="P154" s="88"/>
      <c r="Q154" s="87"/>
      <c r="R154" s="100"/>
      <c r="S154" s="87"/>
    </row>
    <row r="155" spans="1:19" ht="46.95" customHeight="1" x14ac:dyDescent="0.3">
      <c r="A155" s="87">
        <v>44</v>
      </c>
      <c r="B155" s="96" t="s">
        <v>392</v>
      </c>
      <c r="C155" s="88" t="s">
        <v>418</v>
      </c>
      <c r="D155" s="88"/>
      <c r="E155" s="88"/>
      <c r="F155" s="87">
        <v>4</v>
      </c>
      <c r="G155" s="88">
        <v>4</v>
      </c>
      <c r="H155" s="43">
        <v>1</v>
      </c>
      <c r="I155" s="43">
        <v>3</v>
      </c>
      <c r="J155" s="88" t="s">
        <v>419</v>
      </c>
      <c r="K155" s="88">
        <v>0</v>
      </c>
      <c r="L155" s="88">
        <v>5</v>
      </c>
      <c r="M155" s="88" t="s">
        <v>420</v>
      </c>
      <c r="N155" s="92" t="s">
        <v>421</v>
      </c>
      <c r="O155" s="92" t="s">
        <v>422</v>
      </c>
      <c r="P155" s="88" t="s">
        <v>423</v>
      </c>
      <c r="Q155" s="97" t="s">
        <v>248</v>
      </c>
      <c r="R155" s="98" t="s">
        <v>54</v>
      </c>
      <c r="S155" s="98"/>
    </row>
    <row r="156" spans="1:19" ht="36.65" customHeight="1" x14ac:dyDescent="0.3">
      <c r="A156" s="87"/>
      <c r="B156" s="96"/>
      <c r="C156" s="88"/>
      <c r="D156" s="88"/>
      <c r="E156" s="88"/>
      <c r="F156" s="87"/>
      <c r="G156" s="88"/>
      <c r="H156" s="43">
        <v>5</v>
      </c>
      <c r="I156" s="43">
        <v>1</v>
      </c>
      <c r="J156" s="88"/>
      <c r="K156" s="88"/>
      <c r="L156" s="88"/>
      <c r="M156" s="88"/>
      <c r="N156" s="92"/>
      <c r="O156" s="92"/>
      <c r="P156" s="88"/>
      <c r="Q156" s="97"/>
      <c r="R156" s="98"/>
      <c r="S156" s="98"/>
    </row>
    <row r="157" spans="1:19" s="67" customFormat="1" ht="90.65" customHeight="1" x14ac:dyDescent="0.3">
      <c r="A157" s="49">
        <v>45</v>
      </c>
      <c r="B157" s="71">
        <v>2238264</v>
      </c>
      <c r="C157" s="47" t="s">
        <v>424</v>
      </c>
      <c r="D157" s="47" t="s">
        <v>425</v>
      </c>
      <c r="E157" s="47" t="s">
        <v>425</v>
      </c>
      <c r="F157" s="49">
        <v>3</v>
      </c>
      <c r="G157" s="47">
        <v>3</v>
      </c>
      <c r="H157" s="49">
        <v>5</v>
      </c>
      <c r="I157" s="49">
        <v>3</v>
      </c>
      <c r="J157" s="47" t="s">
        <v>426</v>
      </c>
      <c r="K157" s="47">
        <v>0</v>
      </c>
      <c r="L157" s="47">
        <v>3</v>
      </c>
      <c r="M157" s="47" t="s">
        <v>420</v>
      </c>
      <c r="N157" s="79" t="s">
        <v>427</v>
      </c>
      <c r="O157" s="79" t="s">
        <v>428</v>
      </c>
      <c r="P157" s="47" t="s">
        <v>429</v>
      </c>
      <c r="Q157" s="49" t="s">
        <v>248</v>
      </c>
      <c r="R157" s="50">
        <v>292.70280000000002</v>
      </c>
      <c r="S157" s="49"/>
    </row>
    <row r="158" spans="1:19" ht="12.7" hidden="1" customHeight="1" x14ac:dyDescent="0.3">
      <c r="A158" s="87">
        <v>46</v>
      </c>
      <c r="B158" s="88"/>
      <c r="C158" s="88" t="s">
        <v>430</v>
      </c>
      <c r="D158" s="88"/>
      <c r="E158" s="88"/>
      <c r="F158" s="87">
        <v>5</v>
      </c>
      <c r="G158" s="88">
        <v>3</v>
      </c>
      <c r="H158" s="43">
        <v>1</v>
      </c>
      <c r="I158" s="43">
        <v>4</v>
      </c>
      <c r="J158" s="88" t="s">
        <v>431</v>
      </c>
      <c r="K158" s="88">
        <v>0</v>
      </c>
      <c r="L158" s="88">
        <v>8</v>
      </c>
      <c r="M158" s="88" t="s">
        <v>420</v>
      </c>
      <c r="N158" s="89"/>
      <c r="O158" s="90"/>
      <c r="P158" s="88" t="s">
        <v>432</v>
      </c>
      <c r="Q158" s="87" t="s">
        <v>54</v>
      </c>
      <c r="R158" s="91" t="s">
        <v>54</v>
      </c>
      <c r="S158" s="87"/>
    </row>
    <row r="159" spans="1:19" hidden="1" x14ac:dyDescent="0.3">
      <c r="A159" s="87"/>
      <c r="B159" s="88"/>
      <c r="C159" s="88"/>
      <c r="D159" s="88"/>
      <c r="E159" s="88"/>
      <c r="F159" s="87"/>
      <c r="G159" s="88"/>
      <c r="H159" s="43">
        <v>5</v>
      </c>
      <c r="I159" s="43">
        <v>1</v>
      </c>
      <c r="J159" s="88"/>
      <c r="K159" s="88"/>
      <c r="L159" s="88"/>
      <c r="M159" s="88"/>
      <c r="N159" s="89"/>
      <c r="O159" s="90"/>
      <c r="P159" s="88"/>
      <c r="Q159" s="87"/>
      <c r="R159" s="91"/>
      <c r="S159" s="87"/>
    </row>
    <row r="160" spans="1:19" ht="14.15" customHeight="1" x14ac:dyDescent="0.3">
      <c r="A160" s="87">
        <v>47</v>
      </c>
      <c r="B160" s="95">
        <v>2245428</v>
      </c>
      <c r="C160" s="88" t="s">
        <v>433</v>
      </c>
      <c r="D160" s="88" t="s">
        <v>434</v>
      </c>
      <c r="E160" s="88" t="s">
        <v>435</v>
      </c>
      <c r="F160" s="87">
        <v>5</v>
      </c>
      <c r="G160" s="88">
        <v>5</v>
      </c>
      <c r="H160" s="43">
        <v>5</v>
      </c>
      <c r="I160" s="43">
        <v>1</v>
      </c>
      <c r="J160" s="88" t="s">
        <v>406</v>
      </c>
      <c r="K160" s="88">
        <v>0</v>
      </c>
      <c r="L160" s="88">
        <v>5</v>
      </c>
      <c r="M160" s="88" t="s">
        <v>355</v>
      </c>
      <c r="N160" s="92" t="s">
        <v>436</v>
      </c>
      <c r="O160" s="92" t="s">
        <v>437</v>
      </c>
      <c r="P160" s="88" t="s">
        <v>438</v>
      </c>
      <c r="Q160" s="93" t="s">
        <v>248</v>
      </c>
      <c r="R160" s="94">
        <f>100+97384.79</f>
        <v>97484.79</v>
      </c>
      <c r="S160" s="87"/>
    </row>
    <row r="161" spans="1:19" x14ac:dyDescent="0.3">
      <c r="A161" s="87"/>
      <c r="B161" s="95"/>
      <c r="C161" s="88"/>
      <c r="D161" s="88"/>
      <c r="E161" s="88"/>
      <c r="F161" s="87"/>
      <c r="G161" s="88"/>
      <c r="H161" s="43">
        <v>4</v>
      </c>
      <c r="I161" s="43">
        <v>2</v>
      </c>
      <c r="J161" s="88"/>
      <c r="K161" s="88"/>
      <c r="L161" s="88"/>
      <c r="M161" s="88"/>
      <c r="N161" s="92"/>
      <c r="O161" s="92"/>
      <c r="P161" s="88"/>
      <c r="Q161" s="93"/>
      <c r="R161" s="94"/>
      <c r="S161" s="87"/>
    </row>
    <row r="162" spans="1:19" x14ac:dyDescent="0.3">
      <c r="A162" s="87"/>
      <c r="B162" s="95"/>
      <c r="C162" s="88"/>
      <c r="D162" s="88"/>
      <c r="E162" s="88"/>
      <c r="F162" s="87"/>
      <c r="G162" s="88"/>
      <c r="H162" s="43">
        <v>2</v>
      </c>
      <c r="I162" s="43">
        <v>1</v>
      </c>
      <c r="J162" s="88"/>
      <c r="K162" s="88"/>
      <c r="L162" s="88"/>
      <c r="M162" s="88"/>
      <c r="N162" s="92"/>
      <c r="O162" s="92"/>
      <c r="P162" s="88"/>
      <c r="Q162" s="93"/>
      <c r="R162" s="94"/>
      <c r="S162" s="87"/>
    </row>
    <row r="163" spans="1:19" ht="19.95" customHeight="1" x14ac:dyDescent="0.3">
      <c r="A163" s="87"/>
      <c r="B163" s="95"/>
      <c r="C163" s="88"/>
      <c r="D163" s="88"/>
      <c r="E163" s="88"/>
      <c r="F163" s="87"/>
      <c r="G163" s="88"/>
      <c r="H163" s="43">
        <v>6</v>
      </c>
      <c r="I163" s="43">
        <v>1</v>
      </c>
      <c r="J163" s="88"/>
      <c r="K163" s="88"/>
      <c r="L163" s="88"/>
      <c r="M163" s="88"/>
      <c r="N163" s="92"/>
      <c r="O163" s="92"/>
      <c r="P163" s="88"/>
      <c r="Q163" s="93"/>
      <c r="R163" s="94"/>
      <c r="S163" s="87"/>
    </row>
    <row r="164" spans="1:19" ht="70.75" hidden="1" x14ac:dyDescent="0.3">
      <c r="A164" s="72">
        <v>48</v>
      </c>
      <c r="B164" s="64" t="s">
        <v>439</v>
      </c>
      <c r="C164" s="33" t="s">
        <v>440</v>
      </c>
      <c r="D164" s="33" t="s">
        <v>441</v>
      </c>
      <c r="E164" s="33" t="s">
        <v>442</v>
      </c>
      <c r="F164" s="72">
        <v>3</v>
      </c>
      <c r="G164" s="33">
        <v>0</v>
      </c>
      <c r="H164" s="72">
        <v>1</v>
      </c>
      <c r="I164" s="72">
        <v>3</v>
      </c>
      <c r="J164" s="33" t="s">
        <v>443</v>
      </c>
      <c r="K164" s="33">
        <v>0</v>
      </c>
      <c r="L164" s="33">
        <v>5</v>
      </c>
      <c r="M164" s="33"/>
      <c r="N164" s="33"/>
      <c r="O164" s="72"/>
      <c r="P164" s="33" t="s">
        <v>444</v>
      </c>
      <c r="Q164" s="72" t="s">
        <v>225</v>
      </c>
      <c r="R164" s="73">
        <v>8600</v>
      </c>
      <c r="S164" s="72"/>
    </row>
    <row r="165" spans="1:19" ht="84.9" hidden="1" x14ac:dyDescent="0.3">
      <c r="A165" s="72">
        <v>49</v>
      </c>
      <c r="B165" s="33"/>
      <c r="C165" s="33" t="s">
        <v>445</v>
      </c>
      <c r="D165" s="33"/>
      <c r="E165" s="33"/>
      <c r="F165" s="72">
        <v>3</v>
      </c>
      <c r="G165" s="33">
        <v>0</v>
      </c>
      <c r="H165" s="72">
        <v>1</v>
      </c>
      <c r="I165" s="72">
        <v>3</v>
      </c>
      <c r="J165" s="33" t="s">
        <v>446</v>
      </c>
      <c r="K165" s="33">
        <v>0</v>
      </c>
      <c r="L165" s="33">
        <v>3</v>
      </c>
      <c r="M165" s="33"/>
      <c r="N165" s="33"/>
      <c r="O165" s="72"/>
      <c r="P165" s="33" t="s">
        <v>447</v>
      </c>
      <c r="Q165" s="72" t="s">
        <v>225</v>
      </c>
      <c r="R165" s="73">
        <v>8600</v>
      </c>
      <c r="S165" s="72"/>
    </row>
    <row r="166" spans="1:19" ht="20.6" customHeight="1" x14ac:dyDescent="0.3">
      <c r="A166" s="22"/>
      <c r="B166" s="22"/>
      <c r="C166" s="23" t="s">
        <v>98</v>
      </c>
      <c r="D166" s="24"/>
      <c r="E166" s="24"/>
      <c r="F166" s="22"/>
      <c r="G166" s="22"/>
      <c r="H166" s="22"/>
      <c r="I166" s="22"/>
      <c r="J166" s="22"/>
      <c r="K166" s="22"/>
      <c r="L166" s="22"/>
      <c r="M166" s="22"/>
      <c r="N166" s="24"/>
      <c r="O166" s="24"/>
      <c r="P166" s="24"/>
      <c r="Q166" s="25"/>
      <c r="R166" s="58">
        <f>R160+R157+R151+R147+R142+R141+R140+R137+R135+R129+R126+R123</f>
        <v>105834.04800999995</v>
      </c>
      <c r="S166" s="24"/>
    </row>
    <row r="167" spans="1:19" ht="20.6" customHeight="1" x14ac:dyDescent="0.3">
      <c r="A167" s="38"/>
      <c r="B167" s="38"/>
      <c r="C167" s="39" t="s">
        <v>205</v>
      </c>
      <c r="D167" s="40"/>
      <c r="E167" s="40"/>
      <c r="F167" s="38"/>
      <c r="G167" s="38"/>
      <c r="H167" s="38"/>
      <c r="I167" s="38"/>
      <c r="J167" s="38"/>
      <c r="K167" s="38"/>
      <c r="L167" s="38"/>
      <c r="M167" s="38"/>
      <c r="N167" s="40"/>
      <c r="O167" s="40"/>
      <c r="P167" s="40"/>
      <c r="Q167" s="41"/>
      <c r="R167" s="74">
        <f>R166+R121</f>
        <v>296834.45801</v>
      </c>
      <c r="S167" s="40"/>
    </row>
    <row r="168" spans="1:19" ht="10.95" customHeight="1" x14ac:dyDescent="0.3">
      <c r="R168"/>
    </row>
    <row r="169" spans="1:19" x14ac:dyDescent="0.3">
      <c r="C169" t="s">
        <v>448</v>
      </c>
      <c r="R169"/>
    </row>
    <row r="170" spans="1:19" x14ac:dyDescent="0.3">
      <c r="C170" t="s">
        <v>449</v>
      </c>
      <c r="R170" s="75"/>
    </row>
  </sheetData>
  <mergeCells count="640">
    <mergeCell ref="A1:S1"/>
    <mergeCell ref="A3:A5"/>
    <mergeCell ref="B3:B5"/>
    <mergeCell ref="C3:C5"/>
    <mergeCell ref="D3:E3"/>
    <mergeCell ref="F3:I3"/>
    <mergeCell ref="J3:J5"/>
    <mergeCell ref="K3:L3"/>
    <mergeCell ref="M3:M5"/>
    <mergeCell ref="N3:R3"/>
    <mergeCell ref="S3:S5"/>
    <mergeCell ref="D4:D5"/>
    <mergeCell ref="E4:E5"/>
    <mergeCell ref="F4:F5"/>
    <mergeCell ref="G4:G5"/>
    <mergeCell ref="H4:I4"/>
    <mergeCell ref="K4:K5"/>
    <mergeCell ref="L4:L5"/>
    <mergeCell ref="N4:O4"/>
    <mergeCell ref="P4:P5"/>
    <mergeCell ref="Q4:Q5"/>
    <mergeCell ref="A7:S7"/>
    <mergeCell ref="A8:S8"/>
    <mergeCell ref="A9:A10"/>
    <mergeCell ref="B9:B10"/>
    <mergeCell ref="C9:C10"/>
    <mergeCell ref="D9:D10"/>
    <mergeCell ref="E9:E10"/>
    <mergeCell ref="F9:F10"/>
    <mergeCell ref="G9:G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A11:A12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7:A18"/>
    <mergeCell ref="B17:B18"/>
    <mergeCell ref="C17:C18"/>
    <mergeCell ref="D17:D18"/>
    <mergeCell ref="E17:E18"/>
    <mergeCell ref="F17:F18"/>
    <mergeCell ref="G17:G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A25:A26"/>
    <mergeCell ref="B25:B26"/>
    <mergeCell ref="C25:C26"/>
    <mergeCell ref="D25:D26"/>
    <mergeCell ref="E25:E26"/>
    <mergeCell ref="F25:F26"/>
    <mergeCell ref="G25:G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A28:S28"/>
    <mergeCell ref="A31:S31"/>
    <mergeCell ref="A32:A34"/>
    <mergeCell ref="B32:B34"/>
    <mergeCell ref="C32:C34"/>
    <mergeCell ref="D32:D34"/>
    <mergeCell ref="E32:E34"/>
    <mergeCell ref="F32:F34"/>
    <mergeCell ref="G32:G34"/>
    <mergeCell ref="J32:J34"/>
    <mergeCell ref="K32:K34"/>
    <mergeCell ref="L32:L34"/>
    <mergeCell ref="M32:M34"/>
    <mergeCell ref="N32:N34"/>
    <mergeCell ref="O32:O34"/>
    <mergeCell ref="H33:H34"/>
    <mergeCell ref="I33:I34"/>
    <mergeCell ref="M35:M37"/>
    <mergeCell ref="N35:N37"/>
    <mergeCell ref="O35:O37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J39:J42"/>
    <mergeCell ref="K39:K42"/>
    <mergeCell ref="L39:L42"/>
    <mergeCell ref="M39:M42"/>
    <mergeCell ref="N39:N42"/>
    <mergeCell ref="O39:O42"/>
    <mergeCell ref="A35:A37"/>
    <mergeCell ref="B35:B37"/>
    <mergeCell ref="C35:C37"/>
    <mergeCell ref="D35:D37"/>
    <mergeCell ref="E35:E37"/>
    <mergeCell ref="F35:F37"/>
    <mergeCell ref="G43:G44"/>
    <mergeCell ref="H43:H44"/>
    <mergeCell ref="I43:I44"/>
    <mergeCell ref="J35:J37"/>
    <mergeCell ref="K35:K37"/>
    <mergeCell ref="L35:L37"/>
    <mergeCell ref="G35:G37"/>
    <mergeCell ref="H35:H37"/>
    <mergeCell ref="I35:I37"/>
    <mergeCell ref="J43:J44"/>
    <mergeCell ref="K43:K44"/>
    <mergeCell ref="L43:L44"/>
    <mergeCell ref="M43:M44"/>
    <mergeCell ref="N43:N44"/>
    <mergeCell ref="O43:O44"/>
    <mergeCell ref="A46:A50"/>
    <mergeCell ref="B46:B50"/>
    <mergeCell ref="C46:C50"/>
    <mergeCell ref="D46:D50"/>
    <mergeCell ref="E46:E50"/>
    <mergeCell ref="F46:F50"/>
    <mergeCell ref="G46:G50"/>
    <mergeCell ref="H46:H50"/>
    <mergeCell ref="I46:I50"/>
    <mergeCell ref="J46:J50"/>
    <mergeCell ref="K46:K50"/>
    <mergeCell ref="L46:L50"/>
    <mergeCell ref="M46:M50"/>
    <mergeCell ref="N46:N50"/>
    <mergeCell ref="O46:O50"/>
    <mergeCell ref="A43:A44"/>
    <mergeCell ref="B43:B44"/>
    <mergeCell ref="C43:C44"/>
    <mergeCell ref="D43:D44"/>
    <mergeCell ref="E43:E44"/>
    <mergeCell ref="F43:F44"/>
    <mergeCell ref="L61:L62"/>
    <mergeCell ref="M61:M62"/>
    <mergeCell ref="N61:N62"/>
    <mergeCell ref="O61:O62"/>
    <mergeCell ref="R48:R49"/>
    <mergeCell ref="A52:A55"/>
    <mergeCell ref="B52:B55"/>
    <mergeCell ref="C52:C55"/>
    <mergeCell ref="D52:D55"/>
    <mergeCell ref="E52:E55"/>
    <mergeCell ref="F52:F55"/>
    <mergeCell ref="G52:G55"/>
    <mergeCell ref="H52:H55"/>
    <mergeCell ref="I52:I55"/>
    <mergeCell ref="J52:J55"/>
    <mergeCell ref="K52:K55"/>
    <mergeCell ref="L52:L55"/>
    <mergeCell ref="M52:M55"/>
    <mergeCell ref="N52:N55"/>
    <mergeCell ref="O52:O55"/>
    <mergeCell ref="P53:P54"/>
    <mergeCell ref="Q53:Q54"/>
    <mergeCell ref="R53:R54"/>
    <mergeCell ref="S53:S54"/>
    <mergeCell ref="A56:A60"/>
    <mergeCell ref="B56:B60"/>
    <mergeCell ref="C56:C60"/>
    <mergeCell ref="D56:D60"/>
    <mergeCell ref="E56:E60"/>
    <mergeCell ref="F56:F60"/>
    <mergeCell ref="G56:G60"/>
    <mergeCell ref="J56:J60"/>
    <mergeCell ref="K56:K60"/>
    <mergeCell ref="L56:L60"/>
    <mergeCell ref="M56:M60"/>
    <mergeCell ref="N56:N60"/>
    <mergeCell ref="O56:O60"/>
    <mergeCell ref="H57:H60"/>
    <mergeCell ref="I57:I60"/>
    <mergeCell ref="M69:M70"/>
    <mergeCell ref="N69:N70"/>
    <mergeCell ref="L63:L64"/>
    <mergeCell ref="M63:M64"/>
    <mergeCell ref="N63:N64"/>
    <mergeCell ref="O63:O64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J63:J64"/>
    <mergeCell ref="K63:K64"/>
    <mergeCell ref="J61:J62"/>
    <mergeCell ref="K61:K62"/>
    <mergeCell ref="P63:P64"/>
    <mergeCell ref="Q63:Q64"/>
    <mergeCell ref="R63:R64"/>
    <mergeCell ref="S63:S64"/>
    <mergeCell ref="A65:A68"/>
    <mergeCell ref="B65:B68"/>
    <mergeCell ref="C65:C68"/>
    <mergeCell ref="D65:D68"/>
    <mergeCell ref="E65:E68"/>
    <mergeCell ref="F65:F68"/>
    <mergeCell ref="G65:G68"/>
    <mergeCell ref="J65:J68"/>
    <mergeCell ref="K65:K68"/>
    <mergeCell ref="L65:L68"/>
    <mergeCell ref="M65:M68"/>
    <mergeCell ref="N65:N68"/>
    <mergeCell ref="O65:O68"/>
    <mergeCell ref="H66:H68"/>
    <mergeCell ref="I66:I68"/>
    <mergeCell ref="O69:O70"/>
    <mergeCell ref="A71:A72"/>
    <mergeCell ref="B71:B72"/>
    <mergeCell ref="C71:C72"/>
    <mergeCell ref="D71:D72"/>
    <mergeCell ref="E71:E72"/>
    <mergeCell ref="F71:F72"/>
    <mergeCell ref="G71:G72"/>
    <mergeCell ref="J71:J72"/>
    <mergeCell ref="K71:K72"/>
    <mergeCell ref="L71:L72"/>
    <mergeCell ref="M71:M72"/>
    <mergeCell ref="N71:N72"/>
    <mergeCell ref="O71:O72"/>
    <mergeCell ref="A69:A70"/>
    <mergeCell ref="B69:B70"/>
    <mergeCell ref="C69:C70"/>
    <mergeCell ref="D69:D70"/>
    <mergeCell ref="E69:E70"/>
    <mergeCell ref="F69:F70"/>
    <mergeCell ref="G69:G70"/>
    <mergeCell ref="J69:J70"/>
    <mergeCell ref="K69:K70"/>
    <mergeCell ref="L69:L70"/>
    <mergeCell ref="P71:P72"/>
    <mergeCell ref="Q71:Q72"/>
    <mergeCell ref="R71:R72"/>
    <mergeCell ref="S71:S72"/>
    <mergeCell ref="A73:A74"/>
    <mergeCell ref="B73:B74"/>
    <mergeCell ref="C73:C74"/>
    <mergeCell ref="D73:D74"/>
    <mergeCell ref="E73:E74"/>
    <mergeCell ref="F73:F74"/>
    <mergeCell ref="G73:G74"/>
    <mergeCell ref="J73:J74"/>
    <mergeCell ref="K73:K74"/>
    <mergeCell ref="L73:L74"/>
    <mergeCell ref="M73:M74"/>
    <mergeCell ref="N73:N74"/>
    <mergeCell ref="O73:O74"/>
    <mergeCell ref="A77:S77"/>
    <mergeCell ref="A78:S78"/>
    <mergeCell ref="A79:A80"/>
    <mergeCell ref="B79:B80"/>
    <mergeCell ref="C79:C80"/>
    <mergeCell ref="D79:D80"/>
    <mergeCell ref="E79:E80"/>
    <mergeCell ref="F79:F80"/>
    <mergeCell ref="G79:G80"/>
    <mergeCell ref="J79:J80"/>
    <mergeCell ref="K79:K80"/>
    <mergeCell ref="L79:L80"/>
    <mergeCell ref="M79:M80"/>
    <mergeCell ref="N79:N82"/>
    <mergeCell ref="O79:O82"/>
    <mergeCell ref="P79:P82"/>
    <mergeCell ref="Q79:Q82"/>
    <mergeCell ref="R79:R82"/>
    <mergeCell ref="S79:S82"/>
    <mergeCell ref="A81:A82"/>
    <mergeCell ref="B81:B82"/>
    <mergeCell ref="C81:C82"/>
    <mergeCell ref="D81:D82"/>
    <mergeCell ref="E81:E82"/>
    <mergeCell ref="F81:F82"/>
    <mergeCell ref="G81:G82"/>
    <mergeCell ref="J81:J82"/>
    <mergeCell ref="K81:K82"/>
    <mergeCell ref="L81:L82"/>
    <mergeCell ref="M81:M82"/>
    <mergeCell ref="A83:A84"/>
    <mergeCell ref="B83:B84"/>
    <mergeCell ref="C83:C84"/>
    <mergeCell ref="D83:D84"/>
    <mergeCell ref="E83:E84"/>
    <mergeCell ref="F83:F84"/>
    <mergeCell ref="G83:G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A86:A88"/>
    <mergeCell ref="B86:B88"/>
    <mergeCell ref="C86:C88"/>
    <mergeCell ref="D86:D88"/>
    <mergeCell ref="E86:E88"/>
    <mergeCell ref="F86:F88"/>
    <mergeCell ref="G86:G88"/>
    <mergeCell ref="J86:J88"/>
    <mergeCell ref="K86:K88"/>
    <mergeCell ref="L86:L88"/>
    <mergeCell ref="M86:M88"/>
    <mergeCell ref="N86:N88"/>
    <mergeCell ref="O86:O88"/>
    <mergeCell ref="P86:P88"/>
    <mergeCell ref="Q86:Q88"/>
    <mergeCell ref="R86:R88"/>
    <mergeCell ref="S86:S88"/>
    <mergeCell ref="P95:P96"/>
    <mergeCell ref="S95:S96"/>
    <mergeCell ref="P98:P108"/>
    <mergeCell ref="Q98:Q108"/>
    <mergeCell ref="R98:R108"/>
    <mergeCell ref="S98:S108"/>
    <mergeCell ref="A100:A102"/>
    <mergeCell ref="B100:B102"/>
    <mergeCell ref="C100:C102"/>
    <mergeCell ref="D100:D102"/>
    <mergeCell ref="E100:E102"/>
    <mergeCell ref="F100:F102"/>
    <mergeCell ref="G100:G102"/>
    <mergeCell ref="J100:J102"/>
    <mergeCell ref="K100:K102"/>
    <mergeCell ref="L100:L102"/>
    <mergeCell ref="M100:M102"/>
    <mergeCell ref="N100:N102"/>
    <mergeCell ref="O100:O102"/>
    <mergeCell ref="A103:A104"/>
    <mergeCell ref="B103:B104"/>
    <mergeCell ref="C103:C104"/>
    <mergeCell ref="D103:D104"/>
    <mergeCell ref="E103:E104"/>
    <mergeCell ref="O103:O104"/>
    <mergeCell ref="A105:A106"/>
    <mergeCell ref="B105:B106"/>
    <mergeCell ref="C105:C106"/>
    <mergeCell ref="D105:D106"/>
    <mergeCell ref="E105:E106"/>
    <mergeCell ref="F105:F106"/>
    <mergeCell ref="G105:G106"/>
    <mergeCell ref="J105:J106"/>
    <mergeCell ref="K105:K106"/>
    <mergeCell ref="L105:L106"/>
    <mergeCell ref="M105:M106"/>
    <mergeCell ref="N105:N106"/>
    <mergeCell ref="O105:O106"/>
    <mergeCell ref="F103:F104"/>
    <mergeCell ref="G103:G104"/>
    <mergeCell ref="J103:J104"/>
    <mergeCell ref="K103:K104"/>
    <mergeCell ref="L103:L104"/>
    <mergeCell ref="M103:M104"/>
    <mergeCell ref="N103:N104"/>
    <mergeCell ref="A107:A108"/>
    <mergeCell ref="B107:B108"/>
    <mergeCell ref="C107:C108"/>
    <mergeCell ref="D107:D108"/>
    <mergeCell ref="E107:E108"/>
    <mergeCell ref="F107:F108"/>
    <mergeCell ref="G107:G108"/>
    <mergeCell ref="J107:J108"/>
    <mergeCell ref="K107:K108"/>
    <mergeCell ref="P109:P110"/>
    <mergeCell ref="Q109:Q110"/>
    <mergeCell ref="R109:R110"/>
    <mergeCell ref="S109:S110"/>
    <mergeCell ref="A115:C115"/>
    <mergeCell ref="A116:S116"/>
    <mergeCell ref="A120:C120"/>
    <mergeCell ref="L107:L108"/>
    <mergeCell ref="M107:M108"/>
    <mergeCell ref="N107:N108"/>
    <mergeCell ref="O107:O108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L109:L110"/>
    <mergeCell ref="M109:M110"/>
    <mergeCell ref="N109:N110"/>
    <mergeCell ref="O109:O110"/>
    <mergeCell ref="A122:S122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K125"/>
    <mergeCell ref="L123:L125"/>
    <mergeCell ref="M123:M125"/>
    <mergeCell ref="N123:N125"/>
    <mergeCell ref="O123:O125"/>
    <mergeCell ref="R123:R125"/>
    <mergeCell ref="S123:S125"/>
    <mergeCell ref="A126:A128"/>
    <mergeCell ref="B126:B128"/>
    <mergeCell ref="C126:C128"/>
    <mergeCell ref="D126:D128"/>
    <mergeCell ref="E126:E128"/>
    <mergeCell ref="F126:F128"/>
    <mergeCell ref="G126:G128"/>
    <mergeCell ref="H126:H128"/>
    <mergeCell ref="I126:I128"/>
    <mergeCell ref="J126:J128"/>
    <mergeCell ref="K126:K128"/>
    <mergeCell ref="L126:L128"/>
    <mergeCell ref="M126:M128"/>
    <mergeCell ref="N126:N128"/>
    <mergeCell ref="O126:O128"/>
    <mergeCell ref="R126:R128"/>
    <mergeCell ref="S126:S128"/>
    <mergeCell ref="A129:A133"/>
    <mergeCell ref="B129:B133"/>
    <mergeCell ref="C129:C133"/>
    <mergeCell ref="D129:D133"/>
    <mergeCell ref="E129:E133"/>
    <mergeCell ref="F129:F133"/>
    <mergeCell ref="G129:G133"/>
    <mergeCell ref="H129:H130"/>
    <mergeCell ref="I129:I130"/>
    <mergeCell ref="J129:J133"/>
    <mergeCell ref="K129:K133"/>
    <mergeCell ref="L129:L133"/>
    <mergeCell ref="M129:M133"/>
    <mergeCell ref="N129:N133"/>
    <mergeCell ref="O129:O133"/>
    <mergeCell ref="R129:R133"/>
    <mergeCell ref="S129:S133"/>
    <mergeCell ref="H131:H133"/>
    <mergeCell ref="I131:I133"/>
    <mergeCell ref="P132:P133"/>
    <mergeCell ref="Q132:Q133"/>
    <mergeCell ref="S134:S136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R135:R136"/>
    <mergeCell ref="A142:A144"/>
    <mergeCell ref="B142:B144"/>
    <mergeCell ref="C142:C144"/>
    <mergeCell ref="D142:D144"/>
    <mergeCell ref="E142:E144"/>
    <mergeCell ref="F142:F144"/>
    <mergeCell ref="G142:G144"/>
    <mergeCell ref="J142:J144"/>
    <mergeCell ref="K142:K144"/>
    <mergeCell ref="L142:L144"/>
    <mergeCell ref="M142:M144"/>
    <mergeCell ref="N142:N144"/>
    <mergeCell ref="O142:O144"/>
    <mergeCell ref="P142:P144"/>
    <mergeCell ref="Q142:Q144"/>
    <mergeCell ref="R142:R144"/>
    <mergeCell ref="S142:S144"/>
    <mergeCell ref="A145:A146"/>
    <mergeCell ref="B145:B146"/>
    <mergeCell ref="C145:C146"/>
    <mergeCell ref="D145:D146"/>
    <mergeCell ref="E145:E146"/>
    <mergeCell ref="F145:F146"/>
    <mergeCell ref="G145:G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A147:A148"/>
    <mergeCell ref="B147:B148"/>
    <mergeCell ref="C147:C148"/>
    <mergeCell ref="D147:D148"/>
    <mergeCell ref="E147:E148"/>
    <mergeCell ref="F147:F148"/>
    <mergeCell ref="G147:G148"/>
    <mergeCell ref="J147:J148"/>
    <mergeCell ref="K147:K148"/>
    <mergeCell ref="L147:L148"/>
    <mergeCell ref="M147:M148"/>
    <mergeCell ref="P147:P148"/>
    <mergeCell ref="Q147:Q148"/>
    <mergeCell ref="R147:R148"/>
    <mergeCell ref="S147:S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R149:R150"/>
    <mergeCell ref="S149:S150"/>
    <mergeCell ref="A151:A154"/>
    <mergeCell ref="B151:B154"/>
    <mergeCell ref="C151:C154"/>
    <mergeCell ref="D151:D154"/>
    <mergeCell ref="E151:E154"/>
    <mergeCell ref="F151:F154"/>
    <mergeCell ref="G151:G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A155:A156"/>
    <mergeCell ref="B155:B156"/>
    <mergeCell ref="C155:C156"/>
    <mergeCell ref="D155:D156"/>
    <mergeCell ref="E155:E156"/>
    <mergeCell ref="F155:F156"/>
    <mergeCell ref="G155:G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A158:A159"/>
    <mergeCell ref="B158:B159"/>
    <mergeCell ref="C158:C159"/>
    <mergeCell ref="D158:D159"/>
    <mergeCell ref="E158:E159"/>
    <mergeCell ref="F158:F159"/>
    <mergeCell ref="G158:G159"/>
    <mergeCell ref="J158:J159"/>
    <mergeCell ref="K158:K159"/>
    <mergeCell ref="A160:A163"/>
    <mergeCell ref="B160:B163"/>
    <mergeCell ref="C160:C163"/>
    <mergeCell ref="D160:D163"/>
    <mergeCell ref="E160:E163"/>
    <mergeCell ref="F160:F163"/>
    <mergeCell ref="G160:G163"/>
    <mergeCell ref="J160:J163"/>
    <mergeCell ref="K160:K163"/>
    <mergeCell ref="S160:S163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L160:L163"/>
    <mergeCell ref="M160:M163"/>
    <mergeCell ref="N160:N163"/>
    <mergeCell ref="O160:O163"/>
    <mergeCell ref="P160:P163"/>
    <mergeCell ref="Q160:Q163"/>
    <mergeCell ref="R160:R163"/>
  </mergeCells>
  <printOptions horizontalCentered="1"/>
  <pageMargins left="0.31496062992125984" right="0.31496062992125984" top="0.55118110236220474" bottom="0.35433070866141736" header="0.51181102362204722" footer="0.51181102362204722"/>
  <pageSetup paperSize="9" scale="56" firstPageNumber="0" fitToHeight="0" orientation="landscape" verticalDpi="0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Гузеева Екатерина Михайловна</dc:creator>
  <cp:lastModifiedBy>Ржаницына Наталья Евгеньевна</cp:lastModifiedBy>
  <cp:revision>20</cp:revision>
  <cp:lastPrinted>2020-03-17T06:07:37Z</cp:lastPrinted>
  <dcterms:created xsi:type="dcterms:W3CDTF">2006-09-28T05:33:49Z</dcterms:created>
  <dcterms:modified xsi:type="dcterms:W3CDTF">2020-12-26T08:20:03Z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